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sp/uu/PR24/Additional Ofwat Submissions/28 March Publication/"/>
    </mc:Choice>
  </mc:AlternateContent>
  <xr:revisionPtr revIDLastSave="0" documentId="13_ncr:1_{8F8C5158-0A62-440D-B294-42BDFF91969F}" xr6:coauthVersionLast="47" xr6:coauthVersionMax="47" xr10:uidLastSave="{00000000-0000-0000-0000-000000000000}"/>
  <bookViews>
    <workbookView xWindow="-120" yWindow="-120" windowWidth="29040" windowHeight="15840" xr2:uid="{43D16ADC-9366-4A06-B5AE-ED0DA20E557B}"/>
  </bookViews>
  <sheets>
    <sheet name="PR24 busines plan - total costs" sheetId="2" r:id="rId1"/>
  </sheets>
  <externalReferences>
    <externalReference r:id="rId2"/>
  </externalReference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L27" i="2"/>
  <c r="K27" i="2"/>
  <c r="J27" i="2"/>
  <c r="I27" i="2"/>
  <c r="M42" i="2"/>
  <c r="L42" i="2"/>
  <c r="K42" i="2"/>
  <c r="J42" i="2"/>
  <c r="I42" i="2"/>
  <c r="M23" i="2"/>
  <c r="L23" i="2"/>
  <c r="K23" i="2"/>
  <c r="J23" i="2"/>
  <c r="I23" i="2"/>
  <c r="M21" i="2"/>
  <c r="L21" i="2"/>
  <c r="K21" i="2"/>
  <c r="J21" i="2"/>
  <c r="I21" i="2"/>
  <c r="M28" i="2"/>
  <c r="L28" i="2"/>
  <c r="K28" i="2"/>
  <c r="J28" i="2"/>
  <c r="I28" i="2"/>
  <c r="M24" i="2"/>
  <c r="L24" i="2"/>
  <c r="K24" i="2"/>
  <c r="J24" i="2"/>
  <c r="I24" i="2"/>
  <c r="M43" i="2"/>
  <c r="L43" i="2"/>
  <c r="K43" i="2"/>
  <c r="J43" i="2"/>
  <c r="I43" i="2"/>
  <c r="M22" i="2"/>
  <c r="L22" i="2"/>
  <c r="K22" i="2"/>
  <c r="J22" i="2"/>
  <c r="I22" i="2"/>
  <c r="M20" i="2"/>
  <c r="L20" i="2"/>
  <c r="K20" i="2"/>
  <c r="J20" i="2"/>
  <c r="I20" i="2"/>
  <c r="M19" i="2"/>
  <c r="L19" i="2"/>
  <c r="K19" i="2"/>
  <c r="J19" i="2"/>
  <c r="I19" i="2"/>
  <c r="M32" i="2"/>
  <c r="L32" i="2"/>
  <c r="K32" i="2"/>
  <c r="J32" i="2"/>
  <c r="I32" i="2"/>
  <c r="H45" i="2"/>
  <c r="G45" i="2"/>
  <c r="H44" i="2"/>
  <c r="G44" i="2"/>
  <c r="H38" i="2"/>
  <c r="G38" i="2"/>
  <c r="H37" i="2"/>
  <c r="G37" i="2"/>
  <c r="M36" i="2"/>
  <c r="L36" i="2"/>
  <c r="K36" i="2"/>
  <c r="J36" i="2"/>
  <c r="I36" i="2"/>
  <c r="M35" i="2"/>
  <c r="L35" i="2"/>
  <c r="K35" i="2"/>
  <c r="J35" i="2"/>
  <c r="I35" i="2"/>
  <c r="M15" i="2"/>
  <c r="L15" i="2"/>
  <c r="K15" i="2"/>
  <c r="J15" i="2"/>
  <c r="I15" i="2"/>
  <c r="M14" i="2"/>
  <c r="L14" i="2"/>
  <c r="K14" i="2"/>
  <c r="J14" i="2"/>
  <c r="I14" i="2"/>
  <c r="M11" i="2"/>
  <c r="L11" i="2"/>
  <c r="K11" i="2"/>
  <c r="J11" i="2"/>
  <c r="I11" i="2"/>
  <c r="M10" i="2"/>
  <c r="L10" i="2"/>
  <c r="K10" i="2"/>
  <c r="J10" i="2"/>
  <c r="I10" i="2"/>
  <c r="M9" i="2"/>
  <c r="L9" i="2"/>
  <c r="K9" i="2"/>
  <c r="J9" i="2"/>
  <c r="I9" i="2"/>
  <c r="M8" i="2"/>
  <c r="L8" i="2"/>
  <c r="K8" i="2"/>
  <c r="J8" i="2"/>
  <c r="I8" i="2"/>
  <c r="M7" i="2"/>
  <c r="L7" i="2"/>
  <c r="K7" i="2"/>
  <c r="J7" i="2"/>
  <c r="I7" i="2"/>
  <c r="M6" i="2"/>
  <c r="L6" i="2"/>
  <c r="K6" i="2"/>
  <c r="J6" i="2"/>
  <c r="I6" i="2"/>
  <c r="N45" i="2" l="1"/>
  <c r="N44" i="2"/>
  <c r="N43" i="2"/>
  <c r="N42" i="2"/>
  <c r="N38" i="2"/>
  <c r="N37" i="2"/>
  <c r="N36" i="2"/>
  <c r="N35" i="2"/>
  <c r="N32" i="2"/>
  <c r="N28" i="2"/>
  <c r="N27" i="2"/>
  <c r="N24" i="2"/>
  <c r="N23" i="2"/>
  <c r="N22" i="2"/>
  <c r="N21" i="2"/>
  <c r="N20" i="2"/>
  <c r="N19" i="2"/>
  <c r="N15" i="2"/>
  <c r="N14" i="2"/>
  <c r="N11" i="2"/>
  <c r="N10" i="2"/>
  <c r="N9" i="2"/>
  <c r="N8" i="2"/>
  <c r="N7" i="2"/>
  <c r="N6" i="2"/>
  <c r="N39" i="2" l="1"/>
  <c r="N25" i="2"/>
  <c r="N29" i="2" s="1"/>
  <c r="N46" i="2"/>
  <c r="N12" i="2"/>
  <c r="N16" i="2" s="1"/>
  <c r="N48" i="2" l="1"/>
</calcChain>
</file>

<file path=xl/sharedStrings.xml><?xml version="1.0" encoding="utf-8"?>
<sst xmlns="http://schemas.openxmlformats.org/spreadsheetml/2006/main" count="128" uniqueCount="64">
  <si>
    <t>23-24</t>
  </si>
  <si>
    <t>24-25</t>
  </si>
  <si>
    <t>25-26</t>
  </si>
  <si>
    <t>26-27</t>
  </si>
  <si>
    <t>27-28</t>
  </si>
  <si>
    <t>28-29</t>
  </si>
  <si>
    <t>29-30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</si>
  <si>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</si>
  <si>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</si>
  <si>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</si>
  <si>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</si>
  <si>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</si>
  <si>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</si>
  <si>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</si>
  <si>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</si>
  <si>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</si>
  <si>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</si>
  <si>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</si>
  <si>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</si>
  <si>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</si>
  <si>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</si>
  <si>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</si>
  <si>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</si>
  <si>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</si>
  <si>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</si>
  <si>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CWW1.1</t>
  </si>
  <si>
    <t xml:space="preserve"> 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</si>
  <si>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</si>
  <si>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</si>
  <si>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</si>
  <si>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</si>
  <si>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</si>
  <si>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</si>
  <si>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</si>
  <si>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</si>
  <si>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>CWW1.7</t>
  </si>
  <si>
    <t>CWW1.14</t>
  </si>
  <si>
    <t>RET1.21</t>
  </si>
  <si>
    <t>Recharges - Total retail costs including third party and pension deficit repair costs - Total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</si>
  <si>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</si>
  <si>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</si>
  <si>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</si>
  <si>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</si>
  <si>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</si>
  <si>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</si>
  <si>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</si>
  <si>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</si>
  <si>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</si>
  <si>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</si>
  <si>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</si>
  <si>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</si>
  <si>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</si>
  <si>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</si>
  <si>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</si>
  <si>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</si>
  <si>
    <t>Base - Water</t>
  </si>
  <si>
    <t>Base - Wastewater</t>
  </si>
  <si>
    <t>Retail</t>
  </si>
  <si>
    <t>Enhancement - Water</t>
  </si>
  <si>
    <t>Enhancement - Wastewater</t>
  </si>
  <si>
    <t>Business Plan reference</t>
  </si>
  <si>
    <t>Less:</t>
  </si>
  <si>
    <t>PR24 business plan total costs - for publication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</si>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</sst>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#,##0.000_);\(#,##0.000\);&quot;-  &quot;;&quot; &quot;@&quot; &quot;"/>
  </numFmts>
  <fonts count="8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</cellStyleXfs>
  <cellXfs count="22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  <xf numFmtId="165" fontId="0" fillId="0" borderId="0" xfId="0" applyNumberFormat="1">
      <alignment vertical="top"/>
    </xf>
    <xf numFmtId="165" fontId="2" fillId="0" borderId="0" xfId="1" applyNumberFormat="1" applyFont="1" applyFill="1">
      <alignment vertical="top"/>
    </xf>
    <xf numFmtId="165" fontId="2" fillId="0" borderId="2" xfId="1" applyNumberFormat="1" applyFont="1" applyFill="1" applyBorder="1">
      <alignment vertical="top"/>
    </xf>
    <xf numFmtId="165" fontId="2" fillId="0" borderId="0" xfId="1" applyNumberFormat="1" applyFont="1" applyFill="1" applyBorder="1">
      <alignment vertical="top"/>
    </xf>
  </cellXfs>
  <cellStyles count="2">
    <cellStyle name="Normal" xfId="0" builtinId="0"/>
    <cellStyle name="Normal 2" xfId="1" xr:uid="{0D7F66CD-D4B5-4D63-BADE-FF7331064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usp/uu/PR24/Additional%20Ofwat%20Submissions/Ofwat%20January%20Submission/Tables%20for%20Submission/UUW93_Business_Plan_data_Tables_Jan_24.xlsb" TargetMode="External"/><Relationship Id="rId1" Type="http://schemas.openxmlformats.org/officeDocument/2006/relationships/externalLinkPath" Target="/uu/PR24/Additional%20Ofwat%20Submissions/Ofwat%20January%20Submission/Tables%20for%20Submission/UUW93_Business_Plan_data_Tables_Jan_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0">
          <cell r="AB10">
            <v>446.39887262898719</v>
          </cell>
          <cell r="AH10">
            <v>469.28058226162437</v>
          </cell>
          <cell r="AN10">
            <v>466.02823150416799</v>
          </cell>
          <cell r="AT10">
            <v>465.15938056040363</v>
          </cell>
          <cell r="AZ10">
            <v>481.22551310492616</v>
          </cell>
        </row>
        <row r="11">
          <cell r="AB11">
            <v>15.227163480840428</v>
          </cell>
          <cell r="AH11">
            <v>13.471697504388615</v>
          </cell>
          <cell r="AN11">
            <v>20.457956931229262</v>
          </cell>
          <cell r="AT11">
            <v>22.55538307156646</v>
          </cell>
          <cell r="AZ11">
            <v>15.042621360130271</v>
          </cell>
        </row>
        <row r="12">
          <cell r="AB12">
            <v>0.10700075887402707</v>
          </cell>
          <cell r="AH12">
            <v>0.13007958003913347</v>
          </cell>
          <cell r="AN12">
            <v>0.15164195551137863</v>
          </cell>
          <cell r="AT12">
            <v>0.14904315479003927</v>
          </cell>
          <cell r="AZ12">
            <v>0.14995848170318291</v>
          </cell>
        </row>
        <row r="14">
          <cell r="AB14">
            <v>29.362985555309365</v>
          </cell>
          <cell r="AH14">
            <v>29.520328979490909</v>
          </cell>
          <cell r="AN14">
            <v>29.480777867461121</v>
          </cell>
          <cell r="AT14">
            <v>29.442347644228356</v>
          </cell>
          <cell r="AZ14">
            <v>29.405150398672316</v>
          </cell>
        </row>
        <row r="18">
          <cell r="AB18">
            <v>23.614815589387057</v>
          </cell>
          <cell r="AH18">
            <v>23.637894410552164</v>
          </cell>
          <cell r="AN18">
            <v>23.65945678602441</v>
          </cell>
          <cell r="AT18">
            <v>23.65685798530307</v>
          </cell>
          <cell r="AZ18">
            <v>23.657773312216214</v>
          </cell>
        </row>
        <row r="21">
          <cell r="AB21">
            <v>105.20395801699999</v>
          </cell>
          <cell r="AH21">
            <v>104.96228301699999</v>
          </cell>
          <cell r="AN21">
            <v>104.73131601699998</v>
          </cell>
          <cell r="AT21">
            <v>104.51296801699999</v>
          </cell>
          <cell r="AZ21">
            <v>104.29578601699998</v>
          </cell>
        </row>
        <row r="22">
          <cell r="AB22">
            <v>168.56530886183771</v>
          </cell>
          <cell r="AH22">
            <v>176.10964460323183</v>
          </cell>
          <cell r="AN22">
            <v>241.92537690219731</v>
          </cell>
          <cell r="AT22">
            <v>180.57970825304488</v>
          </cell>
          <cell r="AZ22">
            <v>149.1228068468011</v>
          </cell>
        </row>
        <row r="23">
          <cell r="AB23">
            <v>46.42626375612636</v>
          </cell>
          <cell r="AH23">
            <v>57.654542350167468</v>
          </cell>
          <cell r="AN23">
            <v>50.680018735896653</v>
          </cell>
          <cell r="AT23">
            <v>35.60692532052127</v>
          </cell>
          <cell r="AZ23">
            <v>32.061931183064978</v>
          </cell>
        </row>
        <row r="25">
          <cell r="AB25">
            <v>0</v>
          </cell>
          <cell r="AH25">
            <v>0</v>
          </cell>
          <cell r="AN25">
            <v>0</v>
          </cell>
          <cell r="AT25">
            <v>0</v>
          </cell>
          <cell r="AZ25">
            <v>0</v>
          </cell>
        </row>
        <row r="29">
          <cell r="AB29">
            <v>35.732382227223113</v>
          </cell>
          <cell r="AH29">
            <v>42.346497197905038</v>
          </cell>
          <cell r="AN29">
            <v>48.526016914018932</v>
          </cell>
          <cell r="AT29">
            <v>47.781231613510691</v>
          </cell>
          <cell r="AZ29">
            <v>48.043553393118955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61">
          <cell r="P161">
            <v>19.276630930774761</v>
          </cell>
        </row>
        <row r="163">
          <cell r="J163">
            <v>4.785452902071853</v>
          </cell>
        </row>
      </sheetData>
      <sheetData sheetId="86"/>
      <sheetData sheetId="87"/>
      <sheetData sheetId="88"/>
      <sheetData sheetId="89"/>
      <sheetData sheetId="90">
        <row r="163">
          <cell r="J163">
            <v>0</v>
          </cell>
          <cell r="P163">
            <v>0</v>
          </cell>
        </row>
      </sheetData>
      <sheetData sheetId="91"/>
      <sheetData sheetId="92"/>
      <sheetData sheetId="93"/>
      <sheetData sheetId="94"/>
      <sheetData sheetId="95"/>
      <sheetData sheetId="96">
        <row r="10">
          <cell r="AV10">
            <v>370.02747966175934</v>
          </cell>
          <cell r="BG10">
            <v>378.80741101417254</v>
          </cell>
          <cell r="BR10">
            <v>386.36882800934393</v>
          </cell>
          <cell r="CC10">
            <v>385.56933283851839</v>
          </cell>
          <cell r="CN10">
            <v>389.09451884534798</v>
          </cell>
        </row>
        <row r="11">
          <cell r="AV11">
            <v>26.764042165476109</v>
          </cell>
          <cell r="BG11">
            <v>23.151225042366555</v>
          </cell>
          <cell r="BR11">
            <v>26.195478513542074</v>
          </cell>
          <cell r="CC11">
            <v>38.333423617756821</v>
          </cell>
          <cell r="CN11">
            <v>56.255427884146599</v>
          </cell>
        </row>
        <row r="12">
          <cell r="AV12">
            <v>0</v>
          </cell>
          <cell r="BG12">
            <v>0</v>
          </cell>
          <cell r="BR12">
            <v>0</v>
          </cell>
          <cell r="CC12">
            <v>0</v>
          </cell>
          <cell r="CN12">
            <v>0</v>
          </cell>
        </row>
        <row r="14">
          <cell r="AV14">
            <v>32.095090254645008</v>
          </cell>
          <cell r="BG14">
            <v>32.099456580995493</v>
          </cell>
          <cell r="BR14">
            <v>32.104259539981015</v>
          </cell>
          <cell r="CC14">
            <v>32.109542794865092</v>
          </cell>
          <cell r="CN14">
            <v>32.115354375237573</v>
          </cell>
        </row>
        <row r="18">
          <cell r="AV18">
            <v>27.487966270474438</v>
          </cell>
          <cell r="BG18">
            <v>27.487966270474438</v>
          </cell>
          <cell r="BR18">
            <v>27.487966270474438</v>
          </cell>
          <cell r="CC18">
            <v>27.487966270474438</v>
          </cell>
          <cell r="CN18">
            <v>27.487966270474438</v>
          </cell>
        </row>
        <row r="21">
          <cell r="AV21">
            <v>163.44719455082014</v>
          </cell>
          <cell r="BG21">
            <v>183.03116494819079</v>
          </cell>
          <cell r="BR21">
            <v>174.80887496102758</v>
          </cell>
          <cell r="CC21">
            <v>137.27528209909696</v>
          </cell>
          <cell r="CN21">
            <v>136.25714601222194</v>
          </cell>
        </row>
        <row r="22">
          <cell r="AV22">
            <v>1026.7424899377888</v>
          </cell>
          <cell r="BG22">
            <v>1419.5173382376661</v>
          </cell>
          <cell r="BR22">
            <v>1862.4374855493274</v>
          </cell>
          <cell r="CC22">
            <v>1547.8380249699703</v>
          </cell>
          <cell r="CN22">
            <v>618.23434469815754</v>
          </cell>
        </row>
        <row r="23">
          <cell r="AV23">
            <v>18.441674522769915</v>
          </cell>
          <cell r="BG23">
            <v>24.753850522769916</v>
          </cell>
          <cell r="BR23">
            <v>12.047689522769916</v>
          </cell>
          <cell r="CC23">
            <v>30.492325692769917</v>
          </cell>
          <cell r="CN23">
            <v>24.132667522769918</v>
          </cell>
        </row>
        <row r="25">
          <cell r="AV25">
            <v>0</v>
          </cell>
          <cell r="BG25">
            <v>0</v>
          </cell>
          <cell r="BR25">
            <v>0</v>
          </cell>
          <cell r="CC25">
            <v>0</v>
          </cell>
          <cell r="CN25">
            <v>0</v>
          </cell>
        </row>
        <row r="29">
          <cell r="AV29">
            <v>17.770009016277498</v>
          </cell>
          <cell r="BG29">
            <v>20.946634047827828</v>
          </cell>
          <cell r="BR29">
            <v>23.913828843276949</v>
          </cell>
          <cell r="CC29">
            <v>23.555719126584819</v>
          </cell>
          <cell r="CN29">
            <v>23.682016749882493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>
        <row r="213">
          <cell r="J213">
            <v>19.253416836825735</v>
          </cell>
          <cell r="P213">
            <v>116.59315222789373</v>
          </cell>
        </row>
      </sheetData>
      <sheetData sheetId="113"/>
      <sheetData sheetId="114"/>
      <sheetData sheetId="115"/>
      <sheetData sheetId="116"/>
      <sheetData sheetId="117">
        <row r="213">
          <cell r="J213">
            <v>53.8751673726128</v>
          </cell>
          <cell r="P213">
            <v>142.42887062715209</v>
          </cell>
        </row>
      </sheetData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36">
          <cell r="P36">
            <v>117.76422321104107</v>
          </cell>
          <cell r="S36">
            <v>116.0425144003969</v>
          </cell>
          <cell r="V36">
            <v>116.10841942525944</v>
          </cell>
          <cell r="Y36">
            <v>117.12529877748639</v>
          </cell>
          <cell r="AB36">
            <v>117.35073187266326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9BCD-F404-4325-80EB-F76D8D199AC8}">
  <dimension ref="C1:P53"/>
  <sheetViews>
    <sheetView tabSelected="1" topLeftCell="D23" workbookViewId="0">
      <selection activeCell="N50" sqref="N50:N51"/>
    </sheetView>
  </sheetViews>
  <sheetFormatPr defaultRowHeight="10.5" x14ac:dyDescent="0.15"/>
  <cols>
    <col min="3" max="3" width="20.1640625" customWidth="1"/>
    <col min="4" max="4" width="17.5" customWidth="1"/>
    <col min="5" max="5" width="102" customWidth="1"/>
    <col min="8" max="8" width="9.33203125" bestFit="1" customWidth="1"/>
    <col min="9" max="12" width="11.33203125" bestFit="1" customWidth="1"/>
    <col min="13" max="13" width="9.5" bestFit="1" customWidth="1"/>
    <col min="14" max="14" width="15.1640625" customWidth="1"/>
  </cols>
  <sheetData>
    <row r="1" spans="3:16" ht="30.75" customHeight="1" x14ac:dyDescent="0.15">
      <c r="C1" s="14" t="s">
        <v>62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4" spans="3:16" ht="25.5" x14ac:dyDescent="0.15">
      <c r="C4" s="15" t="s">
        <v>60</v>
      </c>
      <c r="D4" s="4" t="s">
        <v>63</v>
      </c>
      <c r="E4" s="1"/>
      <c r="F4" s="1"/>
      <c r="G4" s="1" t="s">
        <v>0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/>
    </row>
    <row r="5" spans="3:16" ht="12.75" x14ac:dyDescent="0.15">
      <c r="C5" s="1"/>
      <c r="D5" s="2"/>
      <c r="E5" s="3" t="s">
        <v>55</v>
      </c>
      <c r="F5" s="17"/>
      <c r="G5" s="17"/>
      <c r="H5" s="17"/>
      <c r="I5" s="17"/>
      <c r="J5" s="17"/>
      <c r="K5" s="17"/>
      <c r="L5" s="17"/>
      <c r="M5" s="17"/>
      <c r="N5" s="17"/>
    </row>
    <row r="6" spans="3:16" ht="12.75" x14ac:dyDescent="0.15">
      <c r="C6" s="1" t="s">
        <v>7</v>
      </c>
      <c r="D6" s="6" t="s">
        <v>8</v>
      </c>
      <c r="E6" s="1" t="s">
        <v>9</v>
      </c>
      <c r="F6" s="1" t="s">
        <v>10</v>
      </c>
      <c r="G6" s="9"/>
      <c r="H6" s="9"/>
      <c r="I6" s="5">
        <f>[1]CW1!$AB$10</f>
        <v>446.39887262898719</v>
      </c>
      <c r="J6" s="5">
        <f>[1]CW1!$AH$10</f>
        <v>469.28058226162437</v>
      </c>
      <c r="K6" s="5">
        <f>[1]CW1!$AN$10</f>
        <v>466.02823150416799</v>
      </c>
      <c r="L6" s="5">
        <f>[1]CW1!$AT$10</f>
        <v>465.15938056040363</v>
      </c>
      <c r="M6" s="5">
        <f>[1]CW1!$AZ$10</f>
        <v>481.22551310492616</v>
      </c>
      <c r="N6" s="19">
        <f t="shared" ref="N6:N11" si="0">SUM(I6:M6)</f>
        <v>2328.0925800601094</v>
      </c>
    </row>
    <row r="7" spans="3:16" ht="12.75" x14ac:dyDescent="0.15">
      <c r="C7" s="1" t="s">
        <v>11</v>
      </c>
      <c r="D7" s="6" t="s">
        <v>8</v>
      </c>
      <c r="E7" s="1" t="s">
        <v>12</v>
      </c>
      <c r="F7" s="1" t="s">
        <v>10</v>
      </c>
      <c r="G7" s="9"/>
      <c r="H7" s="9"/>
      <c r="I7" s="5">
        <f>[1]CW1!$AB$21</f>
        <v>105.20395801699999</v>
      </c>
      <c r="J7" s="5">
        <f>[1]CW1!$AH$21</f>
        <v>104.96228301699999</v>
      </c>
      <c r="K7" s="5">
        <f>[1]CW1!$AN$21</f>
        <v>104.73131601699998</v>
      </c>
      <c r="L7" s="5">
        <f>[1]CW1!$AT$21</f>
        <v>104.51296801699999</v>
      </c>
      <c r="M7" s="5">
        <f>[1]CW1!$AZ$21</f>
        <v>104.29578601699998</v>
      </c>
      <c r="N7" s="19">
        <f t="shared" si="0"/>
        <v>523.70631108499992</v>
      </c>
    </row>
    <row r="8" spans="3:16" ht="12.75" x14ac:dyDescent="0.15">
      <c r="C8" s="1" t="s">
        <v>13</v>
      </c>
      <c r="D8" s="6" t="s">
        <v>8</v>
      </c>
      <c r="E8" s="5" t="s">
        <v>14</v>
      </c>
      <c r="F8" s="5" t="s">
        <v>10</v>
      </c>
      <c r="G8" s="9"/>
      <c r="H8" s="9"/>
      <c r="I8" s="5">
        <f>[1]CW1!$AB$12</f>
        <v>0.10700075887402707</v>
      </c>
      <c r="J8" s="5">
        <f>[1]CW1!$AH$12</f>
        <v>0.13007958003913347</v>
      </c>
      <c r="K8" s="5">
        <f>[1]CW1!$AN$12</f>
        <v>0.15164195551137863</v>
      </c>
      <c r="L8" s="5">
        <f>[1]CW1!$AT$12</f>
        <v>0.14904315479003927</v>
      </c>
      <c r="M8" s="5">
        <f>[1]CW1!$AZ$12</f>
        <v>0.14995848170318291</v>
      </c>
      <c r="N8" s="19">
        <f t="shared" si="0"/>
        <v>0.68772393091776141</v>
      </c>
    </row>
    <row r="9" spans="3:16" ht="12.75" x14ac:dyDescent="0.15">
      <c r="C9" s="1" t="s">
        <v>15</v>
      </c>
      <c r="D9" s="6" t="s">
        <v>8</v>
      </c>
      <c r="E9" s="5" t="s">
        <v>16</v>
      </c>
      <c r="F9" s="5" t="s">
        <v>10</v>
      </c>
      <c r="G9" s="9"/>
      <c r="H9" s="9"/>
      <c r="I9" s="5">
        <f>[1]CW1!$AB$23</f>
        <v>46.42626375612636</v>
      </c>
      <c r="J9" s="5">
        <f>[1]CW1!$AH$23</f>
        <v>57.654542350167468</v>
      </c>
      <c r="K9" s="5">
        <f>[1]CW1!$AN$23</f>
        <v>50.680018735896653</v>
      </c>
      <c r="L9" s="5">
        <f>[1]CW1!$AT$23</f>
        <v>35.60692532052127</v>
      </c>
      <c r="M9" s="5">
        <f>[1]CW1!$AZ$23</f>
        <v>32.061931183064978</v>
      </c>
      <c r="N9" s="19">
        <f t="shared" si="0"/>
        <v>222.42968134577674</v>
      </c>
    </row>
    <row r="10" spans="3:16" ht="12.75" x14ac:dyDescent="0.15">
      <c r="C10" s="1" t="s">
        <v>17</v>
      </c>
      <c r="D10" s="6" t="s">
        <v>8</v>
      </c>
      <c r="E10" s="5" t="s">
        <v>18</v>
      </c>
      <c r="F10" s="5" t="s">
        <v>10</v>
      </c>
      <c r="G10" s="9"/>
      <c r="H10" s="9"/>
      <c r="I10" s="5">
        <f>[1]CW1!$AB$14</f>
        <v>29.362985555309365</v>
      </c>
      <c r="J10" s="5">
        <f>[1]CW1!$AH$14</f>
        <v>29.520328979490909</v>
      </c>
      <c r="K10" s="5">
        <f>[1]CW1!$AN$14</f>
        <v>29.480777867461121</v>
      </c>
      <c r="L10" s="5">
        <f>[1]CW1!$AT$14</f>
        <v>29.442347644228356</v>
      </c>
      <c r="M10" s="5">
        <f>[1]CW1!$AZ$14</f>
        <v>29.405150398672316</v>
      </c>
      <c r="N10" s="19">
        <f t="shared" si="0"/>
        <v>147.21159044516207</v>
      </c>
    </row>
    <row r="11" spans="3:16" ht="12.75" x14ac:dyDescent="0.15">
      <c r="C11" s="1" t="s">
        <v>19</v>
      </c>
      <c r="D11" s="6" t="s">
        <v>8</v>
      </c>
      <c r="E11" s="5" t="s">
        <v>20</v>
      </c>
      <c r="F11" s="5" t="s">
        <v>10</v>
      </c>
      <c r="G11" s="9"/>
      <c r="H11" s="9"/>
      <c r="I11" s="5">
        <f>[1]CW1!$AB$25</f>
        <v>0</v>
      </c>
      <c r="J11" s="5">
        <f>[1]CW1!$AH$25</f>
        <v>0</v>
      </c>
      <c r="K11" s="5">
        <f>[1]CW1!$AN$25</f>
        <v>0</v>
      </c>
      <c r="L11" s="5">
        <f>[1]CW1!$AT$25</f>
        <v>0</v>
      </c>
      <c r="M11" s="5">
        <f>[1]CW1!$AZ$25</f>
        <v>0</v>
      </c>
      <c r="N11" s="7">
        <f t="shared" si="0"/>
        <v>0</v>
      </c>
    </row>
    <row r="12" spans="3:16" ht="12.75" x14ac:dyDescent="0.15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6">
        <f>SUM(N6:N11)</f>
        <v>3222.127886866966</v>
      </c>
    </row>
    <row r="13" spans="3:16" ht="12.75" x14ac:dyDescent="0.15">
      <c r="C13" s="1"/>
      <c r="D13" s="2"/>
      <c r="E13" s="8" t="s">
        <v>61</v>
      </c>
      <c r="F13" s="1"/>
      <c r="G13" s="1"/>
      <c r="H13" s="1"/>
      <c r="I13" s="1"/>
      <c r="J13" s="1"/>
      <c r="K13" s="1"/>
      <c r="L13" s="1"/>
      <c r="M13" s="1"/>
      <c r="N13" s="1"/>
    </row>
    <row r="14" spans="3:16" ht="12.75" x14ac:dyDescent="0.15">
      <c r="C14" s="1" t="s">
        <v>21</v>
      </c>
      <c r="D14" s="6" t="s">
        <v>8</v>
      </c>
      <c r="E14" s="5" t="s">
        <v>22</v>
      </c>
      <c r="F14" s="5" t="s">
        <v>10</v>
      </c>
      <c r="G14" s="9"/>
      <c r="H14" s="9"/>
      <c r="I14" s="5">
        <f>[1]CW1!$AB$18</f>
        <v>23.614815589387057</v>
      </c>
      <c r="J14" s="5">
        <f>[1]CW1!$AH$18</f>
        <v>23.637894410552164</v>
      </c>
      <c r="K14" s="5">
        <f>[1]CW1!$AN$18</f>
        <v>23.65945678602441</v>
      </c>
      <c r="L14" s="5">
        <f>[1]CW1!$AT$18</f>
        <v>23.65685798530307</v>
      </c>
      <c r="M14" s="5">
        <f>[1]CW1!$AZ$18</f>
        <v>23.657773312216214</v>
      </c>
      <c r="N14" s="19">
        <f>SUM(I14:M14)</f>
        <v>118.22679808348292</v>
      </c>
      <c r="P14" s="18"/>
    </row>
    <row r="15" spans="3:16" ht="12.75" x14ac:dyDescent="0.15">
      <c r="C15" s="1" t="s">
        <v>23</v>
      </c>
      <c r="D15" s="6" t="s">
        <v>8</v>
      </c>
      <c r="E15" s="5" t="s">
        <v>24</v>
      </c>
      <c r="F15" s="5" t="s">
        <v>10</v>
      </c>
      <c r="G15" s="9"/>
      <c r="H15" s="9"/>
      <c r="I15" s="5">
        <f>[1]CW1!$AB$29</f>
        <v>35.732382227223113</v>
      </c>
      <c r="J15" s="5">
        <f>[1]CW1!$AH$29</f>
        <v>42.346497197905038</v>
      </c>
      <c r="K15" s="5">
        <f>[1]CW1!$AN$29</f>
        <v>48.526016914018932</v>
      </c>
      <c r="L15" s="5">
        <f>[1]CW1!$AT$29</f>
        <v>47.781231613510691</v>
      </c>
      <c r="M15" s="5">
        <f>[1]CW1!$AZ$29</f>
        <v>48.043553393118955</v>
      </c>
      <c r="N15" s="20">
        <f>SUM(I15:M15)</f>
        <v>222.42968134577671</v>
      </c>
    </row>
    <row r="16" spans="3:16" ht="12.75" x14ac:dyDescent="0.15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6">
        <f>N12-N14-N15</f>
        <v>2881.4714074377061</v>
      </c>
    </row>
    <row r="17" spans="3:16" ht="12.75" x14ac:dyDescent="0.15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</row>
    <row r="18" spans="3:16" ht="12.75" x14ac:dyDescent="0.15">
      <c r="C18" s="1"/>
      <c r="D18" s="2"/>
      <c r="E18" s="3" t="s">
        <v>56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3:16" ht="12.75" x14ac:dyDescent="0.15">
      <c r="C19" s="1" t="s">
        <v>25</v>
      </c>
      <c r="D19" s="6" t="s">
        <v>8</v>
      </c>
      <c r="E19" s="1" t="s">
        <v>9</v>
      </c>
      <c r="F19" s="1" t="s">
        <v>10</v>
      </c>
      <c r="G19" s="9"/>
      <c r="H19" s="9"/>
      <c r="I19" s="5">
        <f>[1]CWW1!$AV$10</f>
        <v>370.02747966175934</v>
      </c>
      <c r="J19" s="5">
        <f>[1]CWW1!$BG$10</f>
        <v>378.80741101417254</v>
      </c>
      <c r="K19" s="5">
        <f>[1]CWW1!$BR$10</f>
        <v>386.36882800934393</v>
      </c>
      <c r="L19" s="5">
        <f>[1]CWW1!$CC$10</f>
        <v>385.56933283851839</v>
      </c>
      <c r="M19" s="5">
        <f>[1]CWW1!$CN$10</f>
        <v>389.09451884534798</v>
      </c>
      <c r="N19" s="19">
        <f t="shared" ref="N19:N24" si="1">SUM(I19:M19)</f>
        <v>1909.8675703691422</v>
      </c>
    </row>
    <row r="20" spans="3:16" ht="12.75" x14ac:dyDescent="0.15">
      <c r="C20" s="1" t="s">
        <v>27</v>
      </c>
      <c r="D20" s="6" t="s">
        <v>8</v>
      </c>
      <c r="E20" s="1" t="s">
        <v>12</v>
      </c>
      <c r="F20" s="1" t="s">
        <v>10</v>
      </c>
      <c r="G20" s="9"/>
      <c r="H20" s="9"/>
      <c r="I20" s="5">
        <f>[1]CWW1!$AV$21</f>
        <v>163.44719455082014</v>
      </c>
      <c r="J20" s="5">
        <f>[1]CWW1!$BG$21</f>
        <v>183.03116494819079</v>
      </c>
      <c r="K20" s="5">
        <f>[1]CWW1!$BR$21</f>
        <v>174.80887496102758</v>
      </c>
      <c r="L20" s="5">
        <f>[1]CWW1!$CC$21</f>
        <v>137.27528209909696</v>
      </c>
      <c r="M20" s="5">
        <f>[1]CWW1!$CN$21</f>
        <v>136.25714601222194</v>
      </c>
      <c r="N20" s="19">
        <f t="shared" si="1"/>
        <v>794.81966257135741</v>
      </c>
    </row>
    <row r="21" spans="3:16" ht="12.75" x14ac:dyDescent="0.15">
      <c r="C21" s="1" t="s">
        <v>28</v>
      </c>
      <c r="D21" s="6" t="s">
        <v>8</v>
      </c>
      <c r="E21" s="5" t="s">
        <v>29</v>
      </c>
      <c r="F21" s="5" t="s">
        <v>10</v>
      </c>
      <c r="G21" s="9"/>
      <c r="H21" s="9"/>
      <c r="I21" s="5">
        <f>[1]CWW1!$AV$12</f>
        <v>0</v>
      </c>
      <c r="J21" s="5">
        <f>[1]CWW1!$BG$12</f>
        <v>0</v>
      </c>
      <c r="K21" s="5">
        <f>[1]CWW1!$BR$12</f>
        <v>0</v>
      </c>
      <c r="L21" s="5">
        <f>[1]CWW1!$CC$12</f>
        <v>0</v>
      </c>
      <c r="M21" s="5">
        <f>[1]CWW1!$CN$12</f>
        <v>0</v>
      </c>
      <c r="N21" s="19">
        <f t="shared" si="1"/>
        <v>0</v>
      </c>
    </row>
    <row r="22" spans="3:16" ht="12.75" x14ac:dyDescent="0.15">
      <c r="C22" s="1" t="s">
        <v>30</v>
      </c>
      <c r="D22" s="6" t="s">
        <v>8</v>
      </c>
      <c r="E22" s="5" t="s">
        <v>31</v>
      </c>
      <c r="F22" s="5" t="s">
        <v>10</v>
      </c>
      <c r="G22" s="9"/>
      <c r="H22" s="9"/>
      <c r="I22" s="5">
        <f>[1]CWW1!$AV$23</f>
        <v>18.441674522769915</v>
      </c>
      <c r="J22" s="5">
        <f>[1]CWW1!$BG$23</f>
        <v>24.753850522769916</v>
      </c>
      <c r="K22" s="5">
        <f>[1]CWW1!$BR$23</f>
        <v>12.047689522769916</v>
      </c>
      <c r="L22" s="5">
        <f>[1]CWW1!$CC$23</f>
        <v>30.492325692769917</v>
      </c>
      <c r="M22" s="5">
        <f>[1]CWW1!$CN$23</f>
        <v>24.132667522769918</v>
      </c>
      <c r="N22" s="21">
        <f t="shared" si="1"/>
        <v>109.86820778384958</v>
      </c>
    </row>
    <row r="23" spans="3:16" ht="12.75" x14ac:dyDescent="0.15">
      <c r="C23" s="1" t="s">
        <v>32</v>
      </c>
      <c r="D23" s="6" t="s">
        <v>8</v>
      </c>
      <c r="E23" s="5" t="s">
        <v>33</v>
      </c>
      <c r="F23" s="5" t="s">
        <v>10</v>
      </c>
      <c r="G23" s="9"/>
      <c r="H23" s="9"/>
      <c r="I23" s="5">
        <f>[1]CWW1!$AV$14</f>
        <v>32.095090254645008</v>
      </c>
      <c r="J23" s="5">
        <f>[1]CWW1!$BG$14</f>
        <v>32.099456580995493</v>
      </c>
      <c r="K23" s="5">
        <f>[1]CWW1!$BR$14</f>
        <v>32.104259539981015</v>
      </c>
      <c r="L23" s="5">
        <f>[1]CWW1!$CC$14</f>
        <v>32.109542794865092</v>
      </c>
      <c r="M23" s="5">
        <f>[1]CWW1!$CN$14</f>
        <v>32.115354375237573</v>
      </c>
      <c r="N23" s="21">
        <f t="shared" si="1"/>
        <v>160.52370354572417</v>
      </c>
    </row>
    <row r="24" spans="3:16" ht="12.75" x14ac:dyDescent="0.15">
      <c r="C24" s="1" t="s">
        <v>34</v>
      </c>
      <c r="D24" s="6" t="s">
        <v>8</v>
      </c>
      <c r="E24" s="5" t="s">
        <v>20</v>
      </c>
      <c r="F24" s="5" t="s">
        <v>10</v>
      </c>
      <c r="G24" s="9"/>
      <c r="H24" s="9"/>
      <c r="I24" s="5">
        <f>[1]CWW1!$AV$25</f>
        <v>0</v>
      </c>
      <c r="J24" s="5">
        <f>[1]CWW1!$BG$25</f>
        <v>0</v>
      </c>
      <c r="K24" s="5">
        <f>[1]CWW1!$BR$25</f>
        <v>0</v>
      </c>
      <c r="L24" s="5">
        <f>[1]CWW1!$CC$25</f>
        <v>0</v>
      </c>
      <c r="M24" s="5">
        <f>[1]CWW1!$CN$25</f>
        <v>0</v>
      </c>
      <c r="N24" s="7">
        <f t="shared" si="1"/>
        <v>0</v>
      </c>
    </row>
    <row r="25" spans="3:16" ht="12.75" x14ac:dyDescent="0.15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6">
        <f>SUM(N19:N24)</f>
        <v>2975.0791442700729</v>
      </c>
    </row>
    <row r="26" spans="3:16" ht="12.75" x14ac:dyDescent="0.15">
      <c r="C26" s="1"/>
      <c r="D26" s="2"/>
      <c r="E26" s="8" t="s">
        <v>61</v>
      </c>
      <c r="F26" s="1"/>
      <c r="G26" s="1"/>
      <c r="H26" s="1"/>
      <c r="I26" s="1"/>
      <c r="J26" s="1"/>
      <c r="K26" s="1"/>
      <c r="L26" s="1"/>
      <c r="M26" s="1"/>
      <c r="N26" s="1"/>
    </row>
    <row r="27" spans="3:16" ht="12.75" x14ac:dyDescent="0.15">
      <c r="C27" s="1" t="s">
        <v>35</v>
      </c>
      <c r="D27" s="6" t="s">
        <v>8</v>
      </c>
      <c r="E27" s="5" t="s">
        <v>22</v>
      </c>
      <c r="F27" s="5" t="s">
        <v>10</v>
      </c>
      <c r="G27" s="9"/>
      <c r="H27" s="9"/>
      <c r="I27" s="5">
        <f>[1]CWW1!$AV$18</f>
        <v>27.487966270474438</v>
      </c>
      <c r="J27" s="5">
        <f>[1]CWW1!$BG$18</f>
        <v>27.487966270474438</v>
      </c>
      <c r="K27" s="5">
        <f>[1]CWW1!$BR$18</f>
        <v>27.487966270474438</v>
      </c>
      <c r="L27" s="5">
        <f>[1]CWW1!$CC$18</f>
        <v>27.487966270474438</v>
      </c>
      <c r="M27" s="5">
        <f>[1]CWW1!$CN$18</f>
        <v>27.487966270474438</v>
      </c>
      <c r="N27" s="19">
        <f>SUM(I27:M27)</f>
        <v>137.43983135237218</v>
      </c>
      <c r="P27" s="18"/>
    </row>
    <row r="28" spans="3:16" ht="12.75" x14ac:dyDescent="0.15">
      <c r="C28" s="1" t="s">
        <v>36</v>
      </c>
      <c r="D28" s="6" t="s">
        <v>8</v>
      </c>
      <c r="E28" s="5" t="s">
        <v>24</v>
      </c>
      <c r="F28" s="5" t="s">
        <v>10</v>
      </c>
      <c r="G28" s="9"/>
      <c r="H28" s="9"/>
      <c r="I28" s="5">
        <f>[1]CWW1!$AV$29</f>
        <v>17.770009016277498</v>
      </c>
      <c r="J28" s="5">
        <f>[1]CWW1!$BG$29</f>
        <v>20.946634047827828</v>
      </c>
      <c r="K28" s="5">
        <f>[1]CWW1!$BR$29</f>
        <v>23.913828843276949</v>
      </c>
      <c r="L28" s="5">
        <f>[1]CWW1!$CC$29</f>
        <v>23.555719126584819</v>
      </c>
      <c r="M28" s="5">
        <f>[1]CWW1!$CN$29</f>
        <v>23.682016749882493</v>
      </c>
      <c r="N28" s="20">
        <f>SUM(I28:M28)</f>
        <v>109.86820778384958</v>
      </c>
    </row>
    <row r="29" spans="3:16" ht="12.75" x14ac:dyDescent="0.15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6">
        <f>N25-N27-N28</f>
        <v>2727.7711051338511</v>
      </c>
    </row>
    <row r="30" spans="3:16" ht="12.75" x14ac:dyDescent="0.15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</row>
    <row r="31" spans="3:16" ht="12.75" x14ac:dyDescent="0.15">
      <c r="C31" s="1"/>
      <c r="D31" s="2"/>
      <c r="E31" s="3" t="s">
        <v>57</v>
      </c>
      <c r="F31" s="17"/>
      <c r="G31" s="17"/>
      <c r="H31" s="17"/>
      <c r="I31" s="17"/>
      <c r="J31" s="17"/>
      <c r="K31" s="17"/>
      <c r="L31" s="17"/>
      <c r="M31" s="17"/>
      <c r="N31" s="17"/>
    </row>
    <row r="32" spans="3:16" ht="12.75" x14ac:dyDescent="0.15">
      <c r="C32" s="1" t="s">
        <v>37</v>
      </c>
      <c r="D32" s="2"/>
      <c r="E32" s="1" t="s">
        <v>38</v>
      </c>
      <c r="F32" s="1" t="s">
        <v>10</v>
      </c>
      <c r="G32" s="9"/>
      <c r="H32" s="9"/>
      <c r="I32" s="5">
        <f>[1]RET1!$P$36</f>
        <v>117.76422321104107</v>
      </c>
      <c r="J32" s="5">
        <f>[1]RET1!$S$36</f>
        <v>116.0425144003969</v>
      </c>
      <c r="K32" s="5">
        <f>[1]RET1!$V$36</f>
        <v>116.10841942525944</v>
      </c>
      <c r="L32" s="5">
        <f>[1]RET1!$Y$36</f>
        <v>117.12529877748639</v>
      </c>
      <c r="M32" s="5">
        <f>[1]RET1!$AB$36</f>
        <v>117.35073187266326</v>
      </c>
      <c r="N32" s="19">
        <f>SUM(I32:M32)</f>
        <v>584.39118768684705</v>
      </c>
    </row>
    <row r="33" spans="3:14" ht="12.75" x14ac:dyDescent="0.15"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5"/>
    </row>
    <row r="34" spans="3:14" ht="12.75" x14ac:dyDescent="0.15">
      <c r="C34" s="1"/>
      <c r="D34" s="2"/>
      <c r="E34" s="3" t="s">
        <v>58</v>
      </c>
      <c r="F34" s="17"/>
      <c r="G34" s="17"/>
      <c r="H34" s="17"/>
      <c r="I34" s="17"/>
      <c r="J34" s="17"/>
      <c r="K34" s="17"/>
      <c r="L34" s="17"/>
      <c r="M34" s="17"/>
      <c r="N34" s="17"/>
    </row>
    <row r="35" spans="3:14" ht="12.75" x14ac:dyDescent="0.15">
      <c r="C35" s="1" t="s">
        <v>39</v>
      </c>
      <c r="D35" s="6" t="s">
        <v>8</v>
      </c>
      <c r="E35" s="1" t="s">
        <v>40</v>
      </c>
      <c r="F35" s="1" t="s">
        <v>10</v>
      </c>
      <c r="G35" s="9"/>
      <c r="H35" s="9"/>
      <c r="I35" s="5">
        <f>[1]CW1!$AB$11</f>
        <v>15.227163480840428</v>
      </c>
      <c r="J35" s="5">
        <f>[1]CW1!$AH$11</f>
        <v>13.471697504388615</v>
      </c>
      <c r="K35" s="5">
        <f>[1]CW1!$AN$11</f>
        <v>20.457956931229262</v>
      </c>
      <c r="L35" s="5">
        <f>[1]CW1!$AT$11</f>
        <v>22.55538307156646</v>
      </c>
      <c r="M35" s="5">
        <f>[1]CW1!$AZ$11</f>
        <v>15.042621360130271</v>
      </c>
      <c r="N35" s="19">
        <f>SUM(G35:M35)</f>
        <v>86.754822348155031</v>
      </c>
    </row>
    <row r="36" spans="3:14" ht="12.75" x14ac:dyDescent="0.15">
      <c r="C36" s="1" t="s">
        <v>41</v>
      </c>
      <c r="D36" s="6" t="s">
        <v>8</v>
      </c>
      <c r="E36" s="1" t="s">
        <v>42</v>
      </c>
      <c r="F36" s="1" t="s">
        <v>10</v>
      </c>
      <c r="G36" s="9"/>
      <c r="H36" s="9"/>
      <c r="I36" s="5">
        <f>[1]CW1!$AB$22</f>
        <v>168.56530886183771</v>
      </c>
      <c r="J36" s="5">
        <f>[1]CW1!$AH$22</f>
        <v>176.10964460323183</v>
      </c>
      <c r="K36" s="5">
        <f>[1]CW1!$AN$22</f>
        <v>241.92537690219731</v>
      </c>
      <c r="L36" s="5">
        <f>[1]CW1!$AT$22</f>
        <v>180.57970825304488</v>
      </c>
      <c r="M36" s="5">
        <f>[1]CW1!$AZ$22</f>
        <v>149.1228068468011</v>
      </c>
      <c r="N36" s="19">
        <f t="shared" ref="N36:N38" si="2">SUM(G36:M36)</f>
        <v>916.30284546711277</v>
      </c>
    </row>
    <row r="37" spans="3:14" ht="12.75" x14ac:dyDescent="0.15">
      <c r="C37" s="1" t="s">
        <v>43</v>
      </c>
      <c r="D37" s="6" t="s">
        <v>44</v>
      </c>
      <c r="E37" s="5" t="s">
        <v>45</v>
      </c>
      <c r="F37" s="5" t="s">
        <v>10</v>
      </c>
      <c r="G37" s="5">
        <f>[1]CW12!$J$163</f>
        <v>4.785452902071853</v>
      </c>
      <c r="H37" s="5">
        <f>[1]CW12!$P$161</f>
        <v>19.276630930774761</v>
      </c>
      <c r="I37" s="9" t="s">
        <v>46</v>
      </c>
      <c r="J37" s="9" t="s">
        <v>46</v>
      </c>
      <c r="K37" s="9" t="s">
        <v>46</v>
      </c>
      <c r="L37" s="9" t="s">
        <v>46</v>
      </c>
      <c r="M37" s="9" t="s">
        <v>46</v>
      </c>
      <c r="N37" s="5">
        <f t="shared" si="2"/>
        <v>24.062083832846614</v>
      </c>
    </row>
    <row r="38" spans="3:14" ht="12.75" x14ac:dyDescent="0.15">
      <c r="C38" s="1" t="s">
        <v>47</v>
      </c>
      <c r="D38" s="6" t="s">
        <v>44</v>
      </c>
      <c r="E38" s="5" t="s">
        <v>48</v>
      </c>
      <c r="F38" s="5" t="s">
        <v>10</v>
      </c>
      <c r="G38" s="5">
        <f>[1]CW17!$J$163</f>
        <v>0</v>
      </c>
      <c r="H38" s="5">
        <f>[1]CW17!$P$163</f>
        <v>0</v>
      </c>
      <c r="I38" s="9"/>
      <c r="J38" s="9"/>
      <c r="K38" s="9"/>
      <c r="L38" s="9"/>
      <c r="M38" s="9"/>
      <c r="N38" s="7">
        <f t="shared" si="2"/>
        <v>0</v>
      </c>
    </row>
    <row r="39" spans="3:14" ht="12.75" x14ac:dyDescent="0.15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1027.1197516481145</v>
      </c>
    </row>
    <row r="40" spans="3:14" ht="12.75" x14ac:dyDescent="0.15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</row>
    <row r="41" spans="3:14" ht="12.75" x14ac:dyDescent="0.15">
      <c r="C41" s="1"/>
      <c r="D41" s="2"/>
      <c r="E41" s="3" t="s">
        <v>59</v>
      </c>
      <c r="F41" s="17"/>
      <c r="G41" s="17"/>
      <c r="H41" s="17"/>
      <c r="I41" s="17"/>
      <c r="J41" s="17"/>
      <c r="K41" s="17"/>
      <c r="L41" s="17"/>
      <c r="M41" s="17"/>
      <c r="N41" s="17"/>
    </row>
    <row r="42" spans="3:14" ht="12.75" x14ac:dyDescent="0.15">
      <c r="C42" s="1" t="s">
        <v>49</v>
      </c>
      <c r="D42" s="6" t="s">
        <v>8</v>
      </c>
      <c r="E42" s="1" t="s">
        <v>40</v>
      </c>
      <c r="F42" s="1" t="s">
        <v>10</v>
      </c>
      <c r="G42" s="9"/>
      <c r="H42" s="9"/>
      <c r="I42" s="5">
        <f>[1]CWW1!$AV$11</f>
        <v>26.764042165476109</v>
      </c>
      <c r="J42" s="5">
        <f>[1]CWW1!$BG$11</f>
        <v>23.151225042366555</v>
      </c>
      <c r="K42" s="5">
        <f>[1]CWW1!$BR$11</f>
        <v>26.195478513542074</v>
      </c>
      <c r="L42" s="5">
        <f>[1]CWW1!$CC$11</f>
        <v>38.333423617756821</v>
      </c>
      <c r="M42" s="5">
        <f>[1]CWW1!$CN$11</f>
        <v>56.255427884146599</v>
      </c>
      <c r="N42" s="19">
        <f>SUM(G42:M42)</f>
        <v>170.69959722328815</v>
      </c>
    </row>
    <row r="43" spans="3:14" ht="12.75" x14ac:dyDescent="0.15">
      <c r="C43" s="1" t="s">
        <v>50</v>
      </c>
      <c r="D43" s="6" t="s">
        <v>8</v>
      </c>
      <c r="E43" s="1" t="s">
        <v>42</v>
      </c>
      <c r="F43" s="1" t="s">
        <v>10</v>
      </c>
      <c r="G43" s="9"/>
      <c r="H43" s="9"/>
      <c r="I43" s="5">
        <f>[1]CWW1!$AV$22</f>
        <v>1026.7424899377888</v>
      </c>
      <c r="J43" s="5">
        <f>[1]CWW1!$BG$22</f>
        <v>1419.5173382376661</v>
      </c>
      <c r="K43" s="5">
        <f>[1]CWW1!$BR$22</f>
        <v>1862.4374855493274</v>
      </c>
      <c r="L43" s="5">
        <f>[1]CWW1!$CC$22</f>
        <v>1547.8380249699703</v>
      </c>
      <c r="M43" s="5">
        <f>[1]CWW1!$CN$22</f>
        <v>618.23434469815754</v>
      </c>
      <c r="N43" s="19">
        <f t="shared" ref="N43:N45" si="3">SUM(G43:M43)</f>
        <v>6474.7696833929103</v>
      </c>
    </row>
    <row r="44" spans="3:14" ht="12.75" x14ac:dyDescent="0.15">
      <c r="C44" s="1" t="s">
        <v>51</v>
      </c>
      <c r="D44" s="6" t="s">
        <v>44</v>
      </c>
      <c r="E44" s="5" t="s">
        <v>52</v>
      </c>
      <c r="F44" s="5" t="s">
        <v>10</v>
      </c>
      <c r="G44" s="5">
        <f>[1]CWW12!$J$213</f>
        <v>19.253416836825735</v>
      </c>
      <c r="H44" s="5">
        <f>[1]CWW12!$P$213</f>
        <v>116.59315222789373</v>
      </c>
      <c r="I44" s="9" t="s">
        <v>46</v>
      </c>
      <c r="J44" s="9" t="s">
        <v>46</v>
      </c>
      <c r="K44" s="9" t="s">
        <v>46</v>
      </c>
      <c r="L44" s="9" t="s">
        <v>46</v>
      </c>
      <c r="M44" s="9" t="s">
        <v>46</v>
      </c>
      <c r="N44" s="5">
        <f t="shared" si="3"/>
        <v>135.84656906471946</v>
      </c>
    </row>
    <row r="45" spans="3:14" ht="12.75" x14ac:dyDescent="0.15">
      <c r="C45" s="1" t="s">
        <v>53</v>
      </c>
      <c r="D45" s="6" t="s">
        <v>44</v>
      </c>
      <c r="E45" s="5" t="s">
        <v>54</v>
      </c>
      <c r="F45" s="5" t="s">
        <v>10</v>
      </c>
      <c r="G45" s="5">
        <f>[1]CWW17!$J$213</f>
        <v>53.8751673726128</v>
      </c>
      <c r="H45" s="5">
        <f>[1]CWW17!$P$213</f>
        <v>142.42887062715209</v>
      </c>
      <c r="I45" s="9"/>
      <c r="J45" s="9"/>
      <c r="K45" s="9"/>
      <c r="L45" s="9"/>
      <c r="M45" s="9"/>
      <c r="N45" s="7">
        <f t="shared" si="3"/>
        <v>196.30403799976489</v>
      </c>
    </row>
    <row r="46" spans="3:14" ht="12.75" x14ac:dyDescent="0.15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6977.619887680682</v>
      </c>
    </row>
    <row r="47" spans="3:14" ht="13.5" thickBot="1" x14ac:dyDescent="0.2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3:14" ht="13.5" thickBot="1" x14ac:dyDescent="0.2">
      <c r="C48" s="1"/>
      <c r="D48" s="2"/>
      <c r="E48" s="1"/>
      <c r="F48" s="1"/>
      <c r="G48" s="12" t="s">
        <v>62</v>
      </c>
      <c r="H48" s="11"/>
      <c r="I48" s="11"/>
      <c r="J48" s="11"/>
      <c r="K48" s="11"/>
      <c r="L48" s="11"/>
      <c r="M48" s="11"/>
      <c r="N48" s="10">
        <f>SUM(N16,N29,N32,N39,N46)</f>
        <v>14198.3733395872</v>
      </c>
    </row>
    <row r="51" spans="7:14" x14ac:dyDescent="0.15">
      <c r="N51" s="18"/>
    </row>
    <row r="52" spans="7:14" x14ac:dyDescent="0.15">
      <c r="G52" t="s">
        <v>26</v>
      </c>
    </row>
    <row r="53" spans="7:14" ht="12.75" x14ac:dyDescent="0.15">
      <c r="J53" s="1"/>
      <c r="K53" s="1"/>
      <c r="L53" s="1"/>
      <c r="M53" s="1"/>
      <c r="N53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expirationdate xmlns="95360981-546e-4f39-af6b-5758d549268d" xsi:nil="true"/>
    <Classification xmlns="95360981-546e-4f39-af6b-5758d549268d">Internal Use</Classification>
    <_dlc_DocId xmlns="95360981-546e-4f39-af6b-5758d549268d">4F5WJJKREEPS-359280146-65</_dlc_DocId>
    <_dlc_DocIdUrl xmlns="95360981-546e-4f39-af6b-5758d549268d">
      <Url>https://uusp/uu/PR24/_layouts/15/DocIdRedir.aspx?ID=4F5WJJKREEPS-359280146-65</Url>
      <Description>4F5WJJKREEPS-359280146-65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1B46BD17BB5746B7DD286639DB2872" ma:contentTypeVersion="1" ma:contentTypeDescription="Create a new document." ma:contentTypeScope="" ma:versionID="57d16498302743914886434363244aaa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E3C450-A4D5-4505-9F6D-00B6C1430321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95360981-546e-4f39-af6b-5758d549268d"/>
  </ds:schemaRefs>
</ds:datastoreItem>
</file>

<file path=customXml/itemProps3.xml><?xml version="1.0" encoding="utf-8"?>
<ds:datastoreItem xmlns:ds="http://schemas.openxmlformats.org/officeDocument/2006/customXml" ds:itemID="{54C58E19-6700-483C-A5AF-F65EC81CE34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E925D94-187E-4551-A026-70F1E2229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60981-546e-4f39-af6b-5758d5492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PR24 busines plan - total costs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Lee</dc:creator>
  <cp:lastModifiedBy>McLachlan, Martina</cp:lastModifiedBy>
  <dcterms:created xsi:type="dcterms:W3CDTF">2024-03-06T15:51:44Z</dcterms:created>
  <dcterms:modified xsi:type="dcterms:W3CDTF">2024-03-11T16:16:09Z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0x010100391B46BD17BB5746B7DD286639DB2872</vt:lpwstr>
  </property>
  <property fmtid="{D5CDD505-2E9C-101B-9397-08002B2CF9AE}" pid="3" name="MediaServiceImageTags">
    <vt:lpwstr/>
  </property>
  <property fmtid="{D5CDD505-2E9C-101B-9397-08002B2CF9AE}" pid="4" name="_dlc_DocIdItemGuid">
    <vt:lpwstr>501e4332-89e9-4753-a1ff-9b30c6e086bc</vt:lpwstr>
  </property>
  <property fmtid="{D5CDD505-2E9C-101B-9397-08002B2CF9AE}" pid="5" name="MSIP_Label_23222fa2-703f-434b-9b29-15f41767c45e_Enabled">
    <vt:lpwstr>true</vt:lpwstr>
  </property>
  <property fmtid="{D5CDD505-2E9C-101B-9397-08002B2CF9AE}" pid="6" name="MSIP_Label_23222fa2-703f-434b-9b29-15f41767c45e_SetDate">
    <vt:lpwstr>2024-03-11T15:24:03Z</vt:lpwstr>
  </property>
  <property fmtid="{D5CDD505-2E9C-101B-9397-08002B2CF9AE}" pid="7" name="MSIP_Label_23222fa2-703f-434b-9b29-15f41767c45e_Method">
    <vt:lpwstr>Privileged</vt:lpwstr>
  </property>
  <property fmtid="{D5CDD505-2E9C-101B-9397-08002B2CF9AE}" pid="8" name="MSIP_Label_23222fa2-703f-434b-9b29-15f41767c45e_Name">
    <vt:lpwstr>Public</vt:lpwstr>
  </property>
  <property fmtid="{D5CDD505-2E9C-101B-9397-08002B2CF9AE}" pid="9" name="MSIP_Label_23222fa2-703f-434b-9b29-15f41767c45e_SiteId">
    <vt:lpwstr>fd84ea5f-acd2-4dfc-9b72-abb5d1685310</vt:lpwstr>
  </property>
  <property fmtid="{D5CDD505-2E9C-101B-9397-08002B2CF9AE}" pid="10" name="MSIP_Label_23222fa2-703f-434b-9b29-15f41767c45e_ActionId">
    <vt:lpwstr>9d4909c0-bcb2-4820-8b1b-6a67348a010f</vt:lpwstr>
  </property>
  <property fmtid="{D5CDD505-2E9C-101B-9397-08002B2CF9AE}" pid="11" name="MSIP_Label_23222fa2-703f-434b-9b29-15f41767c45e_ContentBits">
    <vt:lpwstr>0</vt:lpwstr>
  </property>
</Properties>
</file>