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uusp/uu/PR24/Document Production Master/"/>
    </mc:Choice>
  </mc:AlternateContent>
  <bookViews>
    <workbookView xWindow="-105" yWindow="-105" windowWidth="20715" windowHeight="13275" tabRatio="811" activeTab="1"/>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54" l="1"/>
  <c r="P15" i="54"/>
  <c r="F15" i="54"/>
  <c r="J15" i="54"/>
  <c r="N15" i="54"/>
  <c r="H15" i="54"/>
  <c r="G15" i="54"/>
  <c r="K15" i="54"/>
  <c r="O15" i="54"/>
  <c r="I15" i="54"/>
  <c r="M15" i="54"/>
  <c r="I18" i="54" l="1"/>
  <c r="M18" i="54"/>
  <c r="E18" i="54"/>
  <c r="G18" i="54"/>
  <c r="H10" i="56" s="1"/>
  <c r="G12" i="54"/>
  <c r="K12" i="54"/>
  <c r="O12" i="54"/>
  <c r="P18" i="54"/>
  <c r="P19" i="54" s="1"/>
  <c r="Q11" i="56" s="1"/>
  <c r="F12" i="54"/>
  <c r="J12" i="54"/>
  <c r="N12" i="54"/>
  <c r="O9" i="54"/>
  <c r="P5" i="56" s="1"/>
  <c r="O18" i="54"/>
  <c r="I9" i="54"/>
  <c r="H18" i="54"/>
  <c r="M9" i="54"/>
  <c r="N5" i="56" s="1"/>
  <c r="L18" i="54"/>
  <c r="H12" i="54"/>
  <c r="P12" i="54"/>
  <c r="Q7" i="56" s="1"/>
  <c r="K9" i="54"/>
  <c r="K18" i="54"/>
  <c r="F9" i="54"/>
  <c r="G5" i="56" s="1"/>
  <c r="F18" i="54"/>
  <c r="J9" i="54"/>
  <c r="J18" i="54"/>
  <c r="N9" i="54"/>
  <c r="O5" i="56" s="1"/>
  <c r="N18" i="54"/>
  <c r="L12" i="54"/>
  <c r="G9" i="54"/>
  <c r="I12" i="54"/>
  <c r="J7" i="56" s="1"/>
  <c r="M12" i="54"/>
  <c r="N7" i="56" s="1"/>
  <c r="H9" i="54"/>
  <c r="P9" i="54"/>
  <c r="L9" i="54"/>
  <c r="M5" i="56" s="1"/>
  <c r="R12" i="56"/>
  <c r="Q12" i="56"/>
  <c r="P12" i="56"/>
  <c r="O12" i="56"/>
  <c r="N12" i="56"/>
  <c r="M12" i="56"/>
  <c r="L12" i="56"/>
  <c r="K12" i="56"/>
  <c r="J12" i="56"/>
  <c r="I12" i="56"/>
  <c r="H12" i="56"/>
  <c r="G12" i="56"/>
  <c r="F12" i="56"/>
  <c r="R11" i="56"/>
  <c r="F11" i="56"/>
  <c r="R10" i="56"/>
  <c r="P10" i="56"/>
  <c r="O10" i="56"/>
  <c r="N10" i="56"/>
  <c r="M10" i="56"/>
  <c r="L10" i="56"/>
  <c r="K10" i="56"/>
  <c r="J10" i="56"/>
  <c r="I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P7" i="56"/>
  <c r="O7" i="56"/>
  <c r="M7" i="56"/>
  <c r="L7" i="56"/>
  <c r="K7" i="56"/>
  <c r="I7" i="56"/>
  <c r="H7" i="56"/>
  <c r="G7" i="56"/>
  <c r="F7" i="56"/>
  <c r="R6" i="56"/>
  <c r="Q6" i="56"/>
  <c r="P6" i="56"/>
  <c r="O6" i="56"/>
  <c r="N6" i="56"/>
  <c r="M6" i="56"/>
  <c r="L6" i="56"/>
  <c r="K6" i="56"/>
  <c r="J6" i="56"/>
  <c r="I6" i="56"/>
  <c r="H6" i="56"/>
  <c r="G6" i="56"/>
  <c r="F6" i="56"/>
  <c r="R5" i="56"/>
  <c r="Q5" i="56"/>
  <c r="L5" i="56"/>
  <c r="K5" i="56"/>
  <c r="J5" i="56"/>
  <c r="I5" i="56"/>
  <c r="H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 r="Q10" i="56" l="1"/>
  <c r="M19" i="54"/>
  <c r="N11" i="56" s="1"/>
  <c r="J19" i="54"/>
  <c r="K11" i="56" s="1"/>
  <c r="H19" i="54"/>
  <c r="I11" i="56" s="1"/>
  <c r="N19" i="54"/>
  <c r="O11" i="56" s="1"/>
  <c r="F19" i="54"/>
  <c r="G11" i="56" s="1"/>
  <c r="I19" i="54"/>
  <c r="J11" i="56" s="1"/>
  <c r="L19" i="54"/>
  <c r="M11" i="56" s="1"/>
  <c r="O19" i="54"/>
  <c r="P11" i="56" s="1"/>
  <c r="K19" i="54"/>
  <c r="L11" i="56" s="1"/>
  <c r="G19" i="54"/>
  <c r="H11" i="56" s="1"/>
</calcChain>
</file>

<file path=xl/sharedStrings.xml><?xml version="1.0" encoding="utf-8"?>
<sst xmlns="http://schemas.openxmlformats.org/spreadsheetml/2006/main" count="258" uniqueCount="68">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</sst>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s>
  <fonts count="31">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font>
  </fonts>
  <fills count="19">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39">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67" fontId="24" fillId="16" borderId="11" xfId="27" applyNumberFormat="1" applyFont="1" applyFill="1" applyBorder="1">
      <alignment vertical="top"/>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cellXfs>
  <cellStyles count="32">
    <cellStyle name="Blank" xfId="9"/>
    <cellStyle name="Calculation" xfId="6" builtinId="22" customBuiltin="1"/>
    <cellStyle name="Check Cell" xfId="28" builtinId="23" customBuiltin="1"/>
    <cellStyle name="Column Head" xfId="14"/>
    <cellStyle name="Comma" xfId="1" builtinId="3" hidden="1"/>
    <cellStyle name="Comma [0]" xfId="23" builtinId="6" hidden="1"/>
    <cellStyle name="Currency" xfId="24" builtinId="4" hidden="1"/>
    <cellStyle name="Currency [0]" xfId="25" builtinId="7" hidden="1"/>
    <cellStyle name="End" xfId="18"/>
    <cellStyle name="Explanatory Text" xfId="8" builtinId="53" customBuiltin="1"/>
    <cellStyle name="From Elsewhere" xfId="13"/>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cellStyle name="Input (User)" xfId="11"/>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cellStyle name="Tab Subtitle" xfId="17"/>
    <cellStyle name="Tab Title" xfId="16"/>
    <cellStyle name="Total" xfId="19" builtinId="25" customBuiltin="1"/>
    <cellStyle name="Unique Formula" xfId="12"/>
    <cellStyle name="Used elsewhere" xfId="30"/>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amp;sdata=RVN6MHQ2ZGNQcEFWSUNqaUdNQlQ4VEJvTjdnczhOTVIwT2toaHNwejczaz0=&amp;ovuser=42a92f0e-996a-41b2-8512-3ed237ab8313,Alex.Whitmarsh@ofwat.gov.uk&amp;OR=Teams-HL&amp;CT=1688379329458&amp;clickparams=eyJBcHBOYW1lIjoiVGVhbXMtRGVza3RvcCIsIkFwcFZlcnNpb24iOiIyNy8yMzA2MDQwMTEzOCIsIkhhc0ZlZGVyYXRlZFVzZXIiOmZhbHNlfQ=="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heetViews>
  <sheetFormatPr defaultColWidth="0" defaultRowHeight="12.75" zeroHeight="1"/>
  <cols>
    <col min="1" max="16" width="9" style="18" customWidth="1"/>
    <col min="17" max="17" width="2.28515625" style="18" customWidth="1"/>
    <col min="18" max="18" width="0" style="18" hidden="1" customWidth="1"/>
    <col min="19" max="16384" width="9" style="18" hidden="1"/>
  </cols>
  <sheetData>
    <row r="1" spans="1:18" ht="14.25">
      <c r="A1" s="20" t="s">
        <v>30</v>
      </c>
      <c r="B1" s="17"/>
      <c r="C1" s="17"/>
      <c r="D1" s="17"/>
      <c r="E1" s="17"/>
      <c r="F1" s="17"/>
      <c r="G1" s="17"/>
      <c r="H1" s="17"/>
      <c r="I1" s="17"/>
      <c r="J1" s="17"/>
      <c r="K1" s="17"/>
      <c r="L1" s="17"/>
      <c r="M1" s="17"/>
      <c r="N1" s="17"/>
      <c r="O1" s="17"/>
      <c r="P1" s="17"/>
    </row>
    <row r="2" spans="1:18"/>
    <row r="3" spans="1:18" ht="14.25">
      <c r="R3" s="19" t="s">
        <v>31</v>
      </c>
    </row>
    <row r="4" spans="1:18" ht="14.25">
      <c r="R4" s="19" t="s">
        <v>32</v>
      </c>
    </row>
    <row r="5" spans="1:18" ht="14.25">
      <c r="R5" s="19" t="s">
        <v>33</v>
      </c>
    </row>
    <row r="6" spans="1:18" ht="14.25">
      <c r="R6" s="19" t="s">
        <v>34</v>
      </c>
    </row>
    <row r="7" spans="1:18" ht="14.25">
      <c r="R7" s="19" t="s">
        <v>35</v>
      </c>
    </row>
    <row r="8" spans="1:18" ht="14.25">
      <c r="R8" s="19" t="s">
        <v>36</v>
      </c>
    </row>
    <row r="9" spans="1:18" ht="14.25">
      <c r="R9" s="19" t="s">
        <v>37</v>
      </c>
    </row>
    <row r="10" spans="1:18" ht="14.25">
      <c r="R10" s="19" t="s">
        <v>38</v>
      </c>
    </row>
    <row r="11" spans="1:18" ht="14.25">
      <c r="R11" s="19" t="s">
        <v>39</v>
      </c>
    </row>
    <row r="12" spans="1:18" ht="14.25">
      <c r="R12" s="19" t="s">
        <v>40</v>
      </c>
    </row>
    <row r="13" spans="1:18" ht="14.25">
      <c r="R13" s="19" t="s">
        <v>41</v>
      </c>
    </row>
    <row r="14" spans="1:18" ht="14.25">
      <c r="R14" s="19" t="s">
        <v>42</v>
      </c>
    </row>
    <row r="15" spans="1:18" ht="14.25">
      <c r="R15" s="19" t="s">
        <v>43</v>
      </c>
    </row>
    <row r="16" spans="1:18" ht="14.25">
      <c r="R16" s="19" t="s">
        <v>44</v>
      </c>
    </row>
    <row r="17" spans="18:18" ht="14.25">
      <c r="R17" s="19" t="s">
        <v>45</v>
      </c>
    </row>
    <row r="18" spans="18:18" ht="14.25">
      <c r="R18" s="19" t="s">
        <v>46</v>
      </c>
    </row>
    <row r="19" spans="18:18" ht="14.25">
      <c r="R19" s="19" t="s">
        <v>47</v>
      </c>
    </row>
    <row r="20" spans="18:18" ht="14.25">
      <c r="R20" s="19" t="s">
        <v>48</v>
      </c>
    </row>
    <row r="21" spans="18:18" ht="14.25">
      <c r="R21" s="19" t="s">
        <v>49</v>
      </c>
    </row>
    <row r="22" spans="18:18"/>
    <row r="23" spans="18:18"/>
    <row r="24" spans="18:18"/>
    <row r="25" spans="18:18"/>
    <row r="26" spans="18:18"/>
    <row r="27" spans="18:18"/>
    <row r="28" spans="18:18"/>
    <row r="29" spans="18:18"/>
    <row r="30" spans="18:18"/>
    <row r="31" spans="18:18"/>
    <row r="32" spans="18:18" ht="38.2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G38"/>
  <sheetViews>
    <sheetView showGridLines="0" tabSelected="1" zoomScale="86" workbookViewId="0">
      <selection activeCell="L9" sqref="L9"/>
    </sheetView>
  </sheetViews>
  <sheetFormatPr defaultColWidth="9.140625" defaultRowHeight="12.75"/>
  <cols>
    <col min="1" max="1" width="2.42578125" style="2" customWidth="1"/>
    <col min="2" max="2" width="66.42578125" style="2" customWidth="1"/>
    <col min="3" max="16" width="12.7109375" style="2" customWidth="1"/>
    <col min="17" max="17" width="3.7109375" style="2" customWidth="1"/>
    <col min="18" max="18" width="18.28515625" style="2" customWidth="1"/>
    <col min="19" max="19" width="56.85546875" style="2" customWidth="1"/>
    <col min="20" max="33" width="12.7109375" style="2" customWidth="1"/>
    <col min="34" max="16384" width="9.140625" style="2"/>
  </cols>
  <sheetData>
    <row r="2" spans="2:33" ht="19.5">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5" thickBot="1"/>
    <row r="4" spans="2:33" ht="15.75" thickTop="1">
      <c r="B4" s="35" t="s">
        <v>7</v>
      </c>
      <c r="C4" s="37" t="s">
        <v>0</v>
      </c>
      <c r="D4" s="37" t="s">
        <v>8</v>
      </c>
      <c r="E4" s="12" t="s">
        <v>20</v>
      </c>
      <c r="F4" s="12" t="s">
        <v>9</v>
      </c>
      <c r="G4" s="12" t="s">
        <v>10</v>
      </c>
      <c r="H4" s="12" t="s">
        <v>11</v>
      </c>
      <c r="I4" s="12" t="s">
        <v>12</v>
      </c>
      <c r="J4" s="12" t="s">
        <v>13</v>
      </c>
      <c r="K4" s="12" t="s">
        <v>14</v>
      </c>
      <c r="L4" s="12" t="s">
        <v>15</v>
      </c>
      <c r="M4" s="12" t="s">
        <v>16</v>
      </c>
      <c r="N4" s="12" t="s">
        <v>17</v>
      </c>
      <c r="O4" s="12" t="s">
        <v>18</v>
      </c>
      <c r="P4" s="13" t="s">
        <v>19</v>
      </c>
      <c r="S4" s="35" t="s">
        <v>7</v>
      </c>
      <c r="T4" s="37" t="s">
        <v>0</v>
      </c>
      <c r="U4" s="37" t="s">
        <v>8</v>
      </c>
      <c r="V4" s="12" t="s">
        <v>20</v>
      </c>
      <c r="W4" s="12" t="s">
        <v>9</v>
      </c>
      <c r="X4" s="12" t="s">
        <v>10</v>
      </c>
      <c r="Y4" s="12" t="s">
        <v>11</v>
      </c>
      <c r="Z4" s="12" t="s">
        <v>12</v>
      </c>
      <c r="AA4" s="12" t="s">
        <v>13</v>
      </c>
      <c r="AB4" s="12" t="s">
        <v>14</v>
      </c>
      <c r="AC4" s="12" t="s">
        <v>15</v>
      </c>
      <c r="AD4" s="12" t="s">
        <v>16</v>
      </c>
      <c r="AE4" s="12" t="s">
        <v>17</v>
      </c>
      <c r="AF4" s="12" t="s">
        <v>18</v>
      </c>
      <c r="AG4" s="13" t="s">
        <v>19</v>
      </c>
    </row>
    <row r="5" spans="2:33" ht="15.75" thickBot="1">
      <c r="B5" s="36"/>
      <c r="C5" s="38"/>
      <c r="D5" s="38"/>
      <c r="E5" s="14" t="s">
        <v>1</v>
      </c>
      <c r="F5" s="14" t="s">
        <v>1</v>
      </c>
      <c r="G5" s="14" t="s">
        <v>1</v>
      </c>
      <c r="H5" s="14" t="s">
        <v>1</v>
      </c>
      <c r="I5" s="14" t="s">
        <v>1</v>
      </c>
      <c r="J5" s="14" t="s">
        <v>2</v>
      </c>
      <c r="K5" s="14" t="s">
        <v>2</v>
      </c>
      <c r="L5" s="14" t="s">
        <v>2</v>
      </c>
      <c r="M5" s="14" t="s">
        <v>2</v>
      </c>
      <c r="N5" s="14" t="s">
        <v>2</v>
      </c>
      <c r="O5" s="14" t="s">
        <v>2</v>
      </c>
      <c r="P5" s="15" t="s">
        <v>2</v>
      </c>
      <c r="S5" s="36"/>
      <c r="T5" s="38"/>
      <c r="U5" s="38"/>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5.75" thickTop="1">
      <c r="B8" s="4" t="s">
        <v>23</v>
      </c>
      <c r="C8" s="5" t="s">
        <v>3</v>
      </c>
      <c r="D8" s="6">
        <v>3</v>
      </c>
      <c r="E8" s="9">
        <v>111.38514908519771</v>
      </c>
      <c r="F8" s="9">
        <v>124.563355629085</v>
      </c>
      <c r="G8" s="9">
        <v>128.70392456180838</v>
      </c>
      <c r="H8" s="9">
        <v>155.93421212226497</v>
      </c>
      <c r="I8" s="9">
        <v>199.08307131907947</v>
      </c>
      <c r="J8" s="9">
        <v>232.03760246575141</v>
      </c>
      <c r="K8" s="9">
        <v>212.24258231194935</v>
      </c>
      <c r="L8" s="9">
        <v>253.00496755820566</v>
      </c>
      <c r="M8" s="9">
        <v>250.3883453039598</v>
      </c>
      <c r="N8" s="9">
        <v>239.80715199934389</v>
      </c>
      <c r="O8" s="9">
        <v>241.04834677430088</v>
      </c>
      <c r="P8" s="9">
        <v>242.44370185102647</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
      <c r="B9" s="4" t="s">
        <v>24</v>
      </c>
      <c r="C9" s="5" t="s">
        <v>4</v>
      </c>
      <c r="D9" s="6">
        <v>0</v>
      </c>
      <c r="E9" s="10"/>
      <c r="F9" s="10">
        <f xml:space="preserve"> F8 / E8 - 1</f>
        <v>0.11831206091763069</v>
      </c>
      <c r="G9" s="10">
        <f t="shared" ref="G9:P9" si="0" xml:space="preserve"> G8 / F8 - 1</f>
        <v>3.3240666260251128E-2</v>
      </c>
      <c r="H9" s="10">
        <f t="shared" si="0"/>
        <v>0.21157309424064685</v>
      </c>
      <c r="I9" s="10">
        <f t="shared" si="0"/>
        <v>0.27671194543877475</v>
      </c>
      <c r="J9" s="10">
        <f t="shared" si="0"/>
        <v>0.16553155890313853</v>
      </c>
      <c r="K9" s="10">
        <f t="shared" si="0"/>
        <v>-8.5309535796999958E-2</v>
      </c>
      <c r="L9" s="10">
        <f t="shared" si="0"/>
        <v>0.19205564124895869</v>
      </c>
      <c r="M9" s="10">
        <f t="shared" si="0"/>
        <v>-1.034217738686849E-2</v>
      </c>
      <c r="N9" s="10">
        <f t="shared" si="0"/>
        <v>-4.2259128681771618E-2</v>
      </c>
      <c r="O9" s="10">
        <f t="shared" si="0"/>
        <v>5.1758038265696804E-3</v>
      </c>
      <c r="P9" s="10">
        <f t="shared" si="0"/>
        <v>5.7886938259406051E-3</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
      <c r="B10" s="3"/>
      <c r="C10" s="7"/>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
      <c r="B11" s="4" t="s">
        <v>25</v>
      </c>
      <c r="C11" s="5" t="s">
        <v>3</v>
      </c>
      <c r="D11" s="6">
        <v>3</v>
      </c>
      <c r="E11" s="9">
        <v>86.853382614308302</v>
      </c>
      <c r="F11" s="9">
        <v>58.483778905810794</v>
      </c>
      <c r="G11" s="9">
        <v>53.141400351395177</v>
      </c>
      <c r="H11" s="9">
        <v>157.8756968822135</v>
      </c>
      <c r="I11" s="9">
        <v>214.12518042909534</v>
      </c>
      <c r="J11" s="9">
        <v>165.3844</v>
      </c>
      <c r="K11" s="9">
        <v>157.1412</v>
      </c>
      <c r="L11" s="9">
        <v>144.65710000000001</v>
      </c>
      <c r="M11" s="9">
        <v>136.40219999999999</v>
      </c>
      <c r="N11" s="9">
        <v>130.1695</v>
      </c>
      <c r="O11" s="9">
        <v>129.7139</v>
      </c>
      <c r="P11" s="9">
        <v>133.5232</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
      <c r="B12" s="4" t="s">
        <v>26</v>
      </c>
      <c r="C12" s="5" t="s">
        <v>4</v>
      </c>
      <c r="D12" s="6">
        <v>0</v>
      </c>
      <c r="E12" s="10"/>
      <c r="F12" s="10">
        <f xml:space="preserve"> F11 / E11 - 1</f>
        <v>-0.32663786780163784</v>
      </c>
      <c r="G12" s="10">
        <f t="shared" ref="G12" si="1" xml:space="preserve"> G11 / F11 - 1</f>
        <v>-9.1348039650782753E-2</v>
      </c>
      <c r="H12" s="10">
        <f t="shared" ref="H12" si="2" xml:space="preserve"> H11 / G11 - 1</f>
        <v>1.9708606818463079</v>
      </c>
      <c r="I12" s="10">
        <f t="shared" ref="I12" si="3" xml:space="preserve"> I11 / H11 - 1</f>
        <v>0.35628969282617295</v>
      </c>
      <c r="J12" s="10">
        <f t="shared" ref="J12" si="4" xml:space="preserve"> J11 / I11 - 1</f>
        <v>-0.22762750430108891</v>
      </c>
      <c r="K12" s="10">
        <f t="shared" ref="K12" si="5" xml:space="preserve"> K11 / J11 - 1</f>
        <v>-4.984266956254646E-2</v>
      </c>
      <c r="L12" s="10">
        <f t="shared" ref="L12" si="6" xml:space="preserve"> L11 / K11 - 1</f>
        <v>-7.9445110512074368E-2</v>
      </c>
      <c r="M12" s="10">
        <f t="shared" ref="M12" si="7" xml:space="preserve"> M11 / L11 - 1</f>
        <v>-5.7065294410022172E-2</v>
      </c>
      <c r="N12" s="10">
        <f t="shared" ref="N12" si="8" xml:space="preserve"> N11 / M11 - 1</f>
        <v>-4.5693544532272923E-2</v>
      </c>
      <c r="O12" s="10">
        <f t="shared" ref="O12" si="9" xml:space="preserve"> O11 / N11 - 1</f>
        <v>-3.5000518554654247E-3</v>
      </c>
      <c r="P12" s="10">
        <f t="shared" ref="P12" si="10" xml:space="preserve"> P11 / O11 - 1</f>
        <v>2.9366937544858418E-2</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
      <c r="B14" s="4" t="s">
        <v>27</v>
      </c>
      <c r="C14" s="5" t="s">
        <v>3</v>
      </c>
      <c r="D14" s="6">
        <v>3</v>
      </c>
      <c r="E14" s="9">
        <v>94.633292533152755</v>
      </c>
      <c r="F14" s="9">
        <v>104.45977659870762</v>
      </c>
      <c r="G14" s="9">
        <v>107.42676237958916</v>
      </c>
      <c r="H14" s="9">
        <v>127.03798036419465</v>
      </c>
      <c r="I14" s="9">
        <v>163.87595610834811</v>
      </c>
      <c r="J14" s="9">
        <v>189.42199916345953</v>
      </c>
      <c r="K14" s="9">
        <v>173.497709898983</v>
      </c>
      <c r="L14" s="9">
        <v>213.53496198855439</v>
      </c>
      <c r="M14" s="9">
        <v>211.77865064954963</v>
      </c>
      <c r="N14" s="9">
        <v>204.79015209216956</v>
      </c>
      <c r="O14" s="9">
        <v>206.70765067148955</v>
      </c>
      <c r="P14" s="9">
        <v>207.47256218224842</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
      <c r="B15" s="4" t="s">
        <v>28</v>
      </c>
      <c r="C15" s="5" t="s">
        <v>4</v>
      </c>
      <c r="D15" s="6">
        <v>0</v>
      </c>
      <c r="E15" s="10"/>
      <c r="F15" s="10">
        <f xml:space="preserve"> F14 / E14 - 1</f>
        <v>0.10383749526745434</v>
      </c>
      <c r="G15" s="10">
        <f t="shared" ref="G15" si="11" xml:space="preserve"> G14 / F14 - 1</f>
        <v>2.8403141165805001E-2</v>
      </c>
      <c r="H15" s="10">
        <f t="shared" ref="H15" si="12" xml:space="preserve"> H14 / G14 - 1</f>
        <v>0.18255430537234152</v>
      </c>
      <c r="I15" s="10">
        <f t="shared" ref="I15" si="13" xml:space="preserve"> I14 / H14 - 1</f>
        <v>0.28997608147221565</v>
      </c>
      <c r="J15" s="10">
        <f t="shared" ref="J15" si="14" xml:space="preserve"> J14 / I14 - 1</f>
        <v>0.15588646230824388</v>
      </c>
      <c r="K15" s="10">
        <f t="shared" ref="K15" si="15" xml:space="preserve"> K14 / J14 - 1</f>
        <v>-8.4067792203665004E-2</v>
      </c>
      <c r="L15" s="10">
        <f t="shared" ref="L15" si="16" xml:space="preserve"> L14 / K14 - 1</f>
        <v>0.23076530585263977</v>
      </c>
      <c r="M15" s="10">
        <f t="shared" ref="M15" si="17" xml:space="preserve"> M14 / L14 - 1</f>
        <v>-8.224935732533023E-3</v>
      </c>
      <c r="N15" s="10">
        <f t="shared" ref="N15" si="18" xml:space="preserve"> N14 / M14 - 1</f>
        <v>-3.2999070189301594E-2</v>
      </c>
      <c r="O15" s="10">
        <f t="shared" ref="O15" si="19" xml:space="preserve"> O14 / N14 - 1</f>
        <v>9.3632362676159264E-3</v>
      </c>
      <c r="P15" s="10">
        <f t="shared" ref="P15" si="20" xml:space="preserve"> P14 / O14 - 1</f>
        <v>3.7004508941689274E-3</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5.75" thickBot="1">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5.75" thickTop="1">
      <c r="B18" s="4" t="s">
        <v>27</v>
      </c>
      <c r="C18" s="5" t="s">
        <v>3</v>
      </c>
      <c r="D18" s="6">
        <v>3</v>
      </c>
      <c r="E18" s="9">
        <f xml:space="preserve"> E$8</f>
        <v>111.38514908519771</v>
      </c>
      <c r="F18" s="9">
        <f t="shared" ref="F18:P18" si="21" xml:space="preserve"> F$8</f>
        <v>124.563355629085</v>
      </c>
      <c r="G18" s="9">
        <f t="shared" si="21"/>
        <v>128.70392456180838</v>
      </c>
      <c r="H18" s="9">
        <f t="shared" si="21"/>
        <v>155.93421212226497</v>
      </c>
      <c r="I18" s="9">
        <f t="shared" si="21"/>
        <v>199.08307131907947</v>
      </c>
      <c r="J18" s="9">
        <f t="shared" si="21"/>
        <v>232.03760246575141</v>
      </c>
      <c r="K18" s="9">
        <f t="shared" si="21"/>
        <v>212.24258231194935</v>
      </c>
      <c r="L18" s="9">
        <f t="shared" si="21"/>
        <v>253.00496755820566</v>
      </c>
      <c r="M18" s="9">
        <f t="shared" si="21"/>
        <v>250.3883453039598</v>
      </c>
      <c r="N18" s="9">
        <f t="shared" si="21"/>
        <v>239.80715199934389</v>
      </c>
      <c r="O18" s="9">
        <f t="shared" si="21"/>
        <v>241.04834677430088</v>
      </c>
      <c r="P18" s="9">
        <f t="shared" si="21"/>
        <v>242.44370185102647</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
      <c r="B19" s="4" t="s">
        <v>28</v>
      </c>
      <c r="C19" s="5" t="s">
        <v>4</v>
      </c>
      <c r="D19" s="6">
        <v>0</v>
      </c>
      <c r="E19" s="10"/>
      <c r="F19" s="10">
        <f xml:space="preserve"> F18 / E18 - 1</f>
        <v>0.11831206091763069</v>
      </c>
      <c r="G19" s="10">
        <f t="shared" ref="G19" si="22" xml:space="preserve"> G18 / F18 - 1</f>
        <v>3.3240666260251128E-2</v>
      </c>
      <c r="H19" s="10">
        <f t="shared" ref="H19" si="23" xml:space="preserve"> H18 / G18 - 1</f>
        <v>0.21157309424064685</v>
      </c>
      <c r="I19" s="10">
        <f t="shared" ref="I19" si="24" xml:space="preserve"> I18 / H18 - 1</f>
        <v>0.27671194543877475</v>
      </c>
      <c r="J19" s="10">
        <f t="shared" ref="J19" si="25" xml:space="preserve"> J18 / I18 - 1</f>
        <v>0.16553155890313853</v>
      </c>
      <c r="K19" s="10">
        <f t="shared" ref="K19" si="26" xml:space="preserve"> K18 / J18 - 1</f>
        <v>-8.5309535796999958E-2</v>
      </c>
      <c r="L19" s="10">
        <f t="shared" ref="L19" si="27" xml:space="preserve"> L18 / K18 - 1</f>
        <v>0.19205564124895869</v>
      </c>
      <c r="M19" s="10">
        <f t="shared" ref="M19" si="28" xml:space="preserve"> M18 / L18 - 1</f>
        <v>-1.034217738686849E-2</v>
      </c>
      <c r="N19" s="10">
        <f t="shared" ref="N19" si="29" xml:space="preserve"> N18 / M18 - 1</f>
        <v>-4.2259128681771618E-2</v>
      </c>
      <c r="O19" s="10">
        <f t="shared" ref="O19" si="30" xml:space="preserve"> O18 / N18 - 1</f>
        <v>5.1758038265696804E-3</v>
      </c>
      <c r="P19" s="10">
        <f t="shared" ref="P19" si="31" xml:space="preserve"> P18 / O18 - 1</f>
        <v>5.7886938259406051E-3</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5.75" thickBot="1">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5.75" thickTop="1">
      <c r="B22" s="4" t="s">
        <v>6</v>
      </c>
      <c r="C22" s="5" t="s">
        <v>4</v>
      </c>
      <c r="D22" s="6">
        <v>0</v>
      </c>
      <c r="E22" s="8"/>
      <c r="F22" s="8"/>
      <c r="G22" s="8"/>
      <c r="H22" s="8"/>
      <c r="I22" s="8"/>
      <c r="J22" s="22">
        <v>0.89</v>
      </c>
      <c r="K22" s="22">
        <v>0.8</v>
      </c>
      <c r="L22" s="22">
        <v>6.5000000000000002E-2</v>
      </c>
      <c r="M22" s="22">
        <v>3.5000000000000003E-2</v>
      </c>
      <c r="N22" s="22">
        <v>0</v>
      </c>
      <c r="O22" s="22">
        <v>0</v>
      </c>
      <c r="P22" s="22">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c r="B24" s="23" t="s">
        <v>60</v>
      </c>
      <c r="C24" s="24"/>
      <c r="D24" s="24"/>
      <c r="E24" s="24"/>
      <c r="F24" s="24"/>
      <c r="G24" s="24"/>
      <c r="H24" s="24"/>
      <c r="I24" s="24"/>
      <c r="J24" s="24"/>
      <c r="K24" s="24"/>
      <c r="L24" s="24"/>
      <c r="M24" s="24"/>
      <c r="N24" s="24"/>
      <c r="O24" s="24"/>
      <c r="P24" s="25"/>
    </row>
    <row r="25" spans="2:33" ht="12.75" customHeight="1">
      <c r="B25" s="26"/>
      <c r="C25" s="27"/>
      <c r="D25" s="27"/>
      <c r="E25" s="27"/>
      <c r="F25" s="27"/>
      <c r="G25" s="27"/>
      <c r="H25" s="27"/>
      <c r="I25" s="27"/>
      <c r="J25" s="27"/>
      <c r="K25" s="27"/>
      <c r="L25" s="27"/>
      <c r="M25" s="27"/>
      <c r="N25" s="27"/>
      <c r="O25" s="27"/>
      <c r="P25" s="28"/>
    </row>
    <row r="26" spans="2:33" ht="12.75" customHeight="1">
      <c r="B26" s="26"/>
      <c r="C26" s="27"/>
      <c r="D26" s="27"/>
      <c r="E26" s="27"/>
      <c r="F26" s="27"/>
      <c r="G26" s="27"/>
      <c r="H26" s="27"/>
      <c r="I26" s="27"/>
      <c r="J26" s="27"/>
      <c r="K26" s="27"/>
      <c r="L26" s="27"/>
      <c r="M26" s="27"/>
      <c r="N26" s="27"/>
      <c r="O26" s="27"/>
      <c r="P26" s="28"/>
    </row>
    <row r="27" spans="2:33" ht="12.75" customHeight="1">
      <c r="B27" s="26"/>
      <c r="C27" s="27"/>
      <c r="D27" s="27"/>
      <c r="E27" s="27"/>
      <c r="F27" s="27"/>
      <c r="G27" s="27"/>
      <c r="H27" s="27"/>
      <c r="I27" s="27"/>
      <c r="J27" s="27"/>
      <c r="K27" s="27"/>
      <c r="L27" s="27"/>
      <c r="M27" s="27"/>
      <c r="N27" s="27"/>
      <c r="O27" s="27"/>
      <c r="P27" s="28"/>
    </row>
    <row r="28" spans="2:33" ht="12.75" customHeight="1">
      <c r="B28" s="26"/>
      <c r="C28" s="27"/>
      <c r="D28" s="27"/>
      <c r="E28" s="27"/>
      <c r="F28" s="27"/>
      <c r="G28" s="27"/>
      <c r="H28" s="27"/>
      <c r="I28" s="27"/>
      <c r="J28" s="27"/>
      <c r="K28" s="27"/>
      <c r="L28" s="27"/>
      <c r="M28" s="27"/>
      <c r="N28" s="27"/>
      <c r="O28" s="27"/>
      <c r="P28" s="28"/>
    </row>
    <row r="29" spans="2:33" ht="12.75" customHeight="1">
      <c r="B29" s="26"/>
      <c r="C29" s="27"/>
      <c r="D29" s="27"/>
      <c r="E29" s="27"/>
      <c r="F29" s="27"/>
      <c r="G29" s="27"/>
      <c r="H29" s="27"/>
      <c r="I29" s="27"/>
      <c r="J29" s="27"/>
      <c r="K29" s="27"/>
      <c r="L29" s="27"/>
      <c r="M29" s="27"/>
      <c r="N29" s="27"/>
      <c r="O29" s="27"/>
      <c r="P29" s="28"/>
    </row>
    <row r="30" spans="2:33" ht="29.25" customHeight="1">
      <c r="B30" s="26"/>
      <c r="C30" s="27"/>
      <c r="D30" s="27"/>
      <c r="E30" s="27"/>
      <c r="F30" s="27"/>
      <c r="G30" s="27"/>
      <c r="H30" s="27"/>
      <c r="I30" s="27"/>
      <c r="J30" s="27"/>
      <c r="K30" s="27"/>
      <c r="L30" s="27"/>
      <c r="M30" s="27"/>
      <c r="N30" s="27"/>
      <c r="O30" s="27"/>
      <c r="P30" s="28"/>
    </row>
    <row r="31" spans="2:33">
      <c r="B31" s="29"/>
      <c r="C31" s="30"/>
      <c r="D31" s="30"/>
      <c r="E31" s="30"/>
      <c r="F31" s="30"/>
      <c r="G31" s="30"/>
      <c r="H31" s="30"/>
      <c r="I31" s="30"/>
      <c r="J31" s="30"/>
      <c r="K31" s="30"/>
      <c r="L31" s="30"/>
      <c r="M31" s="30"/>
      <c r="N31" s="30"/>
      <c r="O31" s="30"/>
      <c r="P31" s="31"/>
    </row>
    <row r="32" spans="2:33">
      <c r="B32" s="29"/>
      <c r="C32" s="30"/>
      <c r="D32" s="30"/>
      <c r="E32" s="30"/>
      <c r="F32" s="30"/>
      <c r="G32" s="30"/>
      <c r="H32" s="30"/>
      <c r="I32" s="30"/>
      <c r="J32" s="30"/>
      <c r="K32" s="30"/>
      <c r="L32" s="30"/>
      <c r="M32" s="30"/>
      <c r="N32" s="30"/>
      <c r="O32" s="30"/>
      <c r="P32" s="31"/>
    </row>
    <row r="33" spans="2:16">
      <c r="B33" s="29"/>
      <c r="C33" s="30"/>
      <c r="D33" s="30"/>
      <c r="E33" s="30"/>
      <c r="F33" s="30"/>
      <c r="G33" s="30"/>
      <c r="H33" s="30"/>
      <c r="I33" s="30"/>
      <c r="J33" s="30"/>
      <c r="K33" s="30"/>
      <c r="L33" s="30"/>
      <c r="M33" s="30"/>
      <c r="N33" s="30"/>
      <c r="O33" s="30"/>
      <c r="P33" s="31"/>
    </row>
    <row r="34" spans="2:16">
      <c r="B34" s="29"/>
      <c r="C34" s="30"/>
      <c r="D34" s="30"/>
      <c r="E34" s="30"/>
      <c r="F34" s="30"/>
      <c r="G34" s="30"/>
      <c r="H34" s="30"/>
      <c r="I34" s="30"/>
      <c r="J34" s="30"/>
      <c r="K34" s="30"/>
      <c r="L34" s="30"/>
      <c r="M34" s="30"/>
      <c r="N34" s="30"/>
      <c r="O34" s="30"/>
      <c r="P34" s="31"/>
    </row>
    <row r="35" spans="2:16">
      <c r="B35" s="29"/>
      <c r="C35" s="30"/>
      <c r="D35" s="30"/>
      <c r="E35" s="30"/>
      <c r="F35" s="30"/>
      <c r="G35" s="30"/>
      <c r="H35" s="30"/>
      <c r="I35" s="30"/>
      <c r="J35" s="30"/>
      <c r="K35" s="30"/>
      <c r="L35" s="30"/>
      <c r="M35" s="30"/>
      <c r="N35" s="30"/>
      <c r="O35" s="30"/>
      <c r="P35" s="31"/>
    </row>
    <row r="36" spans="2:16">
      <c r="B36" s="29"/>
      <c r="C36" s="30"/>
      <c r="D36" s="30"/>
      <c r="E36" s="30"/>
      <c r="F36" s="30"/>
      <c r="G36" s="30"/>
      <c r="H36" s="30"/>
      <c r="I36" s="30"/>
      <c r="J36" s="30"/>
      <c r="K36" s="30"/>
      <c r="L36" s="30"/>
      <c r="M36" s="30"/>
      <c r="N36" s="30"/>
      <c r="O36" s="30"/>
      <c r="P36" s="31"/>
    </row>
    <row r="37" spans="2:16">
      <c r="B37" s="29"/>
      <c r="C37" s="30"/>
      <c r="D37" s="30"/>
      <c r="E37" s="30"/>
      <c r="F37" s="30"/>
      <c r="G37" s="30"/>
      <c r="H37" s="30"/>
      <c r="I37" s="30"/>
      <c r="J37" s="30"/>
      <c r="K37" s="30"/>
      <c r="L37" s="30"/>
      <c r="M37" s="30"/>
      <c r="N37" s="30"/>
      <c r="O37" s="30"/>
      <c r="P37" s="31"/>
    </row>
    <row r="38" spans="2:16" ht="40.5" customHeight="1">
      <c r="B38" s="32"/>
      <c r="C38" s="33"/>
      <c r="D38" s="33"/>
      <c r="E38" s="33"/>
      <c r="F38" s="33"/>
      <c r="G38" s="33"/>
      <c r="H38" s="33"/>
      <c r="I38" s="33"/>
      <c r="J38" s="33"/>
      <c r="K38" s="33"/>
      <c r="L38" s="33"/>
      <c r="M38" s="33"/>
      <c r="N38" s="33"/>
      <c r="O38" s="33"/>
      <c r="P38" s="34"/>
    </row>
  </sheetData>
  <mergeCells count="7">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
  <sheetViews>
    <sheetView workbookViewId="0"/>
  </sheetViews>
  <sheetFormatPr defaultColWidth="9.5703125" defaultRowHeight="12.75"/>
  <cols>
    <col min="1" max="1" width="8.7109375" bestFit="1" customWidth="1"/>
    <col min="2" max="2" width="25.140625" bestFit="1" customWidth="1"/>
    <col min="3" max="3" width="76.85546875" bestFit="1" customWidth="1"/>
    <col min="4" max="4" width="6.42578125" bestFit="1" customWidth="1"/>
    <col min="5" max="5" width="17.28515625" bestFit="1" customWidth="1"/>
    <col min="6" max="17" width="9.28515625" bestFit="1" customWidth="1"/>
  </cols>
  <sheetData>
    <row r="2" spans="1:18" s="21" customFormat="1">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111.38514908519771</v>
      </c>
      <c r="G4">
        <f>IF(ISBLANK('Energy data request Aug2023'!F8),"##BLANK",'Energy data request Aug2023'!F8)</f>
        <v>124.563355629085</v>
      </c>
      <c r="H4">
        <f>IF(ISBLANK('Energy data request Aug2023'!G8),"##BLANK",'Energy data request Aug2023'!G8)</f>
        <v>128.70392456180838</v>
      </c>
      <c r="I4">
        <f>IF(ISBLANK('Energy data request Aug2023'!H8),"##BLANK",'Energy data request Aug2023'!H8)</f>
        <v>155.93421212226497</v>
      </c>
      <c r="J4">
        <f>IF(ISBLANK('Energy data request Aug2023'!I8),"##BLANK",'Energy data request Aug2023'!I8)</f>
        <v>199.08307131907947</v>
      </c>
      <c r="K4">
        <f>IF(ISBLANK('Energy data request Aug2023'!J8),"##BLANK",'Energy data request Aug2023'!J8)</f>
        <v>232.03760246575141</v>
      </c>
      <c r="L4">
        <f>IF(ISBLANK('Energy data request Aug2023'!K8),"##BLANK",'Energy data request Aug2023'!K8)</f>
        <v>212.24258231194935</v>
      </c>
      <c r="M4">
        <f>IF(ISBLANK('Energy data request Aug2023'!L8),"##BLANK",'Energy data request Aug2023'!L8)</f>
        <v>253.00496755820566</v>
      </c>
      <c r="N4">
        <f>IF(ISBLANK('Energy data request Aug2023'!M8),"##BLANK",'Energy data request Aug2023'!M8)</f>
        <v>250.3883453039598</v>
      </c>
      <c r="O4">
        <f>IF(ISBLANK('Energy data request Aug2023'!N8),"##BLANK",'Energy data request Aug2023'!N8)</f>
        <v>239.80715199934389</v>
      </c>
      <c r="P4">
        <f>IF(ISBLANK('Energy data request Aug2023'!O8),"##BLANK",'Energy data request Aug2023'!O8)</f>
        <v>241.04834677430088</v>
      </c>
      <c r="Q4">
        <f>IF(ISBLANK('Energy data request Aug2023'!P8),"##BLANK",'Energy data request Aug2023'!P8)</f>
        <v>242.44370185102647</v>
      </c>
      <c r="R4" t="str">
        <f>IF(ISBLANK('Energy data request Aug2023'!Q8),"##BLANK",'Energy data request Aug2023'!Q8)</f>
        <v>##BLANK</v>
      </c>
    </row>
    <row r="5" spans="1:18">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t="str">
        <f>IF(ISBLANK('Energy data request Aug2023'!E9),"##BLANK",'Energy data request Aug2023'!E9)</f>
        <v>##BLANK</v>
      </c>
      <c r="G5">
        <f>IF(ISBLANK('Energy data request Aug2023'!F9),"##BLANK",'Energy data request Aug2023'!F9)</f>
        <v>0.11831206091763069</v>
      </c>
      <c r="H5">
        <f>IF(ISBLANK('Energy data request Aug2023'!G9),"##BLANK",'Energy data request Aug2023'!G9)</f>
        <v>3.3240666260251128E-2</v>
      </c>
      <c r="I5">
        <f>IF(ISBLANK('Energy data request Aug2023'!H9),"##BLANK",'Energy data request Aug2023'!H9)</f>
        <v>0.21157309424064685</v>
      </c>
      <c r="J5">
        <f>IF(ISBLANK('Energy data request Aug2023'!I9),"##BLANK",'Energy data request Aug2023'!I9)</f>
        <v>0.27671194543877475</v>
      </c>
      <c r="K5">
        <f>IF(ISBLANK('Energy data request Aug2023'!J9),"##BLANK",'Energy data request Aug2023'!J9)</f>
        <v>0.16553155890313853</v>
      </c>
      <c r="L5">
        <f>IF(ISBLANK('Energy data request Aug2023'!K9),"##BLANK",'Energy data request Aug2023'!K9)</f>
        <v>-8.5309535796999958E-2</v>
      </c>
      <c r="M5">
        <f>IF(ISBLANK('Energy data request Aug2023'!L9),"##BLANK",'Energy data request Aug2023'!L9)</f>
        <v>0.19205564124895869</v>
      </c>
      <c r="N5">
        <f>IF(ISBLANK('Energy data request Aug2023'!M9),"##BLANK",'Energy data request Aug2023'!M9)</f>
        <v>-1.034217738686849E-2</v>
      </c>
      <c r="O5">
        <f>IF(ISBLANK('Energy data request Aug2023'!N9),"##BLANK",'Energy data request Aug2023'!N9)</f>
        <v>-4.2259128681771618E-2</v>
      </c>
      <c r="P5">
        <f>IF(ISBLANK('Energy data request Aug2023'!O9),"##BLANK",'Energy data request Aug2023'!O9)</f>
        <v>5.1758038265696804E-3</v>
      </c>
      <c r="Q5">
        <f>IF(ISBLANK('Energy data request Aug2023'!P9),"##BLANK",'Energy data request Aug2023'!P9)</f>
        <v>5.7886938259406051E-3</v>
      </c>
      <c r="R5" t="str">
        <f>IF(ISBLANK('Energy data request Aug2023'!Q9),"##BLANK",'Energy data request Aug2023'!Q9)</f>
        <v>##BLANK</v>
      </c>
    </row>
    <row r="6" spans="1:18">
      <c r="B6" t="str">
        <f>'Energy data request Aug2023'!$V$11</f>
        <v>SUP11_081_PR24</v>
      </c>
      <c r="C6" t="str">
        <f>_xlfn.CONCAT('Energy data request Aug2023'!$S$7, " - ", 'Energy data request Aug2023'!S11)</f>
        <v>Energy price forecasts - Wholesale - Nominal export input price - Energy</v>
      </c>
      <c r="D6" t="s">
        <v>3</v>
      </c>
      <c r="E6" s="21" t="s">
        <v>67</v>
      </c>
      <c r="F6">
        <f>IF(ISBLANK('Energy data request Aug2023'!E11),"##BLANK",'Energy data request Aug2023'!E11)</f>
        <v>86.853382614308302</v>
      </c>
      <c r="G6">
        <f>IF(ISBLANK('Energy data request Aug2023'!F11),"##BLANK",'Energy data request Aug2023'!F11)</f>
        <v>58.483778905810794</v>
      </c>
      <c r="H6">
        <f>IF(ISBLANK('Energy data request Aug2023'!G11),"##BLANK",'Energy data request Aug2023'!G11)</f>
        <v>53.141400351395177</v>
      </c>
      <c r="I6">
        <f>IF(ISBLANK('Energy data request Aug2023'!H11),"##BLANK",'Energy data request Aug2023'!H11)</f>
        <v>157.8756968822135</v>
      </c>
      <c r="J6">
        <f>IF(ISBLANK('Energy data request Aug2023'!I11),"##BLANK",'Energy data request Aug2023'!I11)</f>
        <v>214.12518042909534</v>
      </c>
      <c r="K6">
        <f>IF(ISBLANK('Energy data request Aug2023'!J11),"##BLANK",'Energy data request Aug2023'!J11)</f>
        <v>165.3844</v>
      </c>
      <c r="L6">
        <f>IF(ISBLANK('Energy data request Aug2023'!K11),"##BLANK",'Energy data request Aug2023'!K11)</f>
        <v>157.1412</v>
      </c>
      <c r="M6">
        <f>IF(ISBLANK('Energy data request Aug2023'!L11),"##BLANK",'Energy data request Aug2023'!L11)</f>
        <v>144.65710000000001</v>
      </c>
      <c r="N6">
        <f>IF(ISBLANK('Energy data request Aug2023'!M11),"##BLANK",'Energy data request Aug2023'!M11)</f>
        <v>136.40219999999999</v>
      </c>
      <c r="O6">
        <f>IF(ISBLANK('Energy data request Aug2023'!N11),"##BLANK",'Energy data request Aug2023'!N11)</f>
        <v>130.1695</v>
      </c>
      <c r="P6">
        <f>IF(ISBLANK('Energy data request Aug2023'!O11),"##BLANK",'Energy data request Aug2023'!O11)</f>
        <v>129.7139</v>
      </c>
      <c r="Q6">
        <f>IF(ISBLANK('Energy data request Aug2023'!P11),"##BLANK",'Energy data request Aug2023'!P11)</f>
        <v>133.5232</v>
      </c>
      <c r="R6" t="str">
        <f>IF(ISBLANK('Energy data request Aug2023'!Q11),"##BLANK",'Energy data request Aug2023'!Q11)</f>
        <v>##BLANK</v>
      </c>
    </row>
    <row r="7" spans="1:18">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t="str">
        <f>IF(ISBLANK('Energy data request Aug2023'!E12),"##BLANK",'Energy data request Aug2023'!E12)</f>
        <v>##BLANK</v>
      </c>
      <c r="G7">
        <f>IF(ISBLANK('Energy data request Aug2023'!F12),"##BLANK",'Energy data request Aug2023'!F12)</f>
        <v>-0.32663786780163784</v>
      </c>
      <c r="H7">
        <f>IF(ISBLANK('Energy data request Aug2023'!G12),"##BLANK",'Energy data request Aug2023'!G12)</f>
        <v>-9.1348039650782753E-2</v>
      </c>
      <c r="I7">
        <f>IF(ISBLANK('Energy data request Aug2023'!H12),"##BLANK",'Energy data request Aug2023'!H12)</f>
        <v>1.9708606818463079</v>
      </c>
      <c r="J7">
        <f>IF(ISBLANK('Energy data request Aug2023'!I12),"##BLANK",'Energy data request Aug2023'!I12)</f>
        <v>0.35628969282617295</v>
      </c>
      <c r="K7">
        <f>IF(ISBLANK('Energy data request Aug2023'!J12),"##BLANK",'Energy data request Aug2023'!J12)</f>
        <v>-0.22762750430108891</v>
      </c>
      <c r="L7">
        <f>IF(ISBLANK('Energy data request Aug2023'!K12),"##BLANK",'Energy data request Aug2023'!K12)</f>
        <v>-4.984266956254646E-2</v>
      </c>
      <c r="M7">
        <f>IF(ISBLANK('Energy data request Aug2023'!L12),"##BLANK",'Energy data request Aug2023'!L12)</f>
        <v>-7.9445110512074368E-2</v>
      </c>
      <c r="N7">
        <f>IF(ISBLANK('Energy data request Aug2023'!M12),"##BLANK",'Energy data request Aug2023'!M12)</f>
        <v>-5.7065294410022172E-2</v>
      </c>
      <c r="O7">
        <f>IF(ISBLANK('Energy data request Aug2023'!N12),"##BLANK",'Energy data request Aug2023'!N12)</f>
        <v>-4.5693544532272923E-2</v>
      </c>
      <c r="P7">
        <f>IF(ISBLANK('Energy data request Aug2023'!O12),"##BLANK",'Energy data request Aug2023'!O12)</f>
        <v>-3.5000518554654247E-3</v>
      </c>
      <c r="Q7">
        <f>IF(ISBLANK('Energy data request Aug2023'!P12),"##BLANK",'Energy data request Aug2023'!P12)</f>
        <v>2.9366937544858418E-2</v>
      </c>
      <c r="R7" t="str">
        <f>IF(ISBLANK('Energy data request Aug2023'!Q12),"##BLANK",'Energy data request Aug2023'!Q12)</f>
        <v>##BLANK</v>
      </c>
    </row>
    <row r="8" spans="1:18">
      <c r="B8" t="str">
        <f>'Energy data request Aug2023'!$V$14</f>
        <v>SUP11_083_PR24</v>
      </c>
      <c r="C8" t="str">
        <f>_xlfn.CONCAT('Energy data request Aug2023'!$S$7, " - ", 'Energy data request Aug2023'!S14)</f>
        <v>Energy price forecasts - Wholesale - Net nominal input price - Energy</v>
      </c>
      <c r="D8" t="s">
        <v>3</v>
      </c>
      <c r="E8" s="21" t="s">
        <v>67</v>
      </c>
      <c r="F8">
        <f>IF(ISBLANK('Energy data request Aug2023'!E14),"##BLANK",'Energy data request Aug2023'!E14)</f>
        <v>94.633292533152755</v>
      </c>
      <c r="G8">
        <f>IF(ISBLANK('Energy data request Aug2023'!F14),"##BLANK",'Energy data request Aug2023'!F14)</f>
        <v>104.45977659870762</v>
      </c>
      <c r="H8">
        <f>IF(ISBLANK('Energy data request Aug2023'!G14),"##BLANK",'Energy data request Aug2023'!G14)</f>
        <v>107.42676237958916</v>
      </c>
      <c r="I8">
        <f>IF(ISBLANK('Energy data request Aug2023'!H14),"##BLANK",'Energy data request Aug2023'!H14)</f>
        <v>127.03798036419465</v>
      </c>
      <c r="J8">
        <f>IF(ISBLANK('Energy data request Aug2023'!I14),"##BLANK",'Energy data request Aug2023'!I14)</f>
        <v>163.87595610834811</v>
      </c>
      <c r="K8">
        <f>IF(ISBLANK('Energy data request Aug2023'!J14),"##BLANK",'Energy data request Aug2023'!J14)</f>
        <v>189.42199916345953</v>
      </c>
      <c r="L8">
        <f>IF(ISBLANK('Energy data request Aug2023'!K14),"##BLANK",'Energy data request Aug2023'!K14)</f>
        <v>173.497709898983</v>
      </c>
      <c r="M8">
        <f>IF(ISBLANK('Energy data request Aug2023'!L14),"##BLANK",'Energy data request Aug2023'!L14)</f>
        <v>213.53496198855439</v>
      </c>
      <c r="N8">
        <f>IF(ISBLANK('Energy data request Aug2023'!M14),"##BLANK",'Energy data request Aug2023'!M14)</f>
        <v>211.77865064954963</v>
      </c>
      <c r="O8">
        <f>IF(ISBLANK('Energy data request Aug2023'!N14),"##BLANK",'Energy data request Aug2023'!N14)</f>
        <v>204.79015209216956</v>
      </c>
      <c r="P8">
        <f>IF(ISBLANK('Energy data request Aug2023'!O14),"##BLANK",'Energy data request Aug2023'!O14)</f>
        <v>206.70765067148955</v>
      </c>
      <c r="Q8">
        <f>IF(ISBLANK('Energy data request Aug2023'!P14),"##BLANK",'Energy data request Aug2023'!P14)</f>
        <v>207.47256218224842</v>
      </c>
      <c r="R8" t="str">
        <f>IF(ISBLANK('Energy data request Aug2023'!Q14),"##BLANK",'Energy data request Aug2023'!Q14)</f>
        <v>##BLANK</v>
      </c>
    </row>
    <row r="9" spans="1:18">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t="str">
        <f>IF(ISBLANK('Energy data request Aug2023'!E15),"##BLANK",'Energy data request Aug2023'!E15)</f>
        <v>##BLANK</v>
      </c>
      <c r="G9">
        <f>IF(ISBLANK('Energy data request Aug2023'!F15),"##BLANK",'Energy data request Aug2023'!F15)</f>
        <v>0.10383749526745434</v>
      </c>
      <c r="H9">
        <f>IF(ISBLANK('Energy data request Aug2023'!G15),"##BLANK",'Energy data request Aug2023'!G15)</f>
        <v>2.8403141165805001E-2</v>
      </c>
      <c r="I9">
        <f>IF(ISBLANK('Energy data request Aug2023'!H15),"##BLANK",'Energy data request Aug2023'!H15)</f>
        <v>0.18255430537234152</v>
      </c>
      <c r="J9">
        <f>IF(ISBLANK('Energy data request Aug2023'!I15),"##BLANK",'Energy data request Aug2023'!I15)</f>
        <v>0.28997608147221565</v>
      </c>
      <c r="K9">
        <f>IF(ISBLANK('Energy data request Aug2023'!J15),"##BLANK",'Energy data request Aug2023'!J15)</f>
        <v>0.15588646230824388</v>
      </c>
      <c r="L9">
        <f>IF(ISBLANK('Energy data request Aug2023'!K15),"##BLANK",'Energy data request Aug2023'!K15)</f>
        <v>-8.4067792203665004E-2</v>
      </c>
      <c r="M9">
        <f>IF(ISBLANK('Energy data request Aug2023'!L15),"##BLANK",'Energy data request Aug2023'!L15)</f>
        <v>0.23076530585263977</v>
      </c>
      <c r="N9">
        <f>IF(ISBLANK('Energy data request Aug2023'!M15),"##BLANK",'Energy data request Aug2023'!M15)</f>
        <v>-8.224935732533023E-3</v>
      </c>
      <c r="O9">
        <f>IF(ISBLANK('Energy data request Aug2023'!N15),"##BLANK",'Energy data request Aug2023'!N15)</f>
        <v>-3.2999070189301594E-2</v>
      </c>
      <c r="P9">
        <f>IF(ISBLANK('Energy data request Aug2023'!O15),"##BLANK",'Energy data request Aug2023'!O15)</f>
        <v>9.3632362676159264E-3</v>
      </c>
      <c r="Q9">
        <f>IF(ISBLANK('Energy data request Aug2023'!P15),"##BLANK",'Energy data request Aug2023'!P15)</f>
        <v>3.7004508941689274E-3</v>
      </c>
      <c r="R9" t="str">
        <f>IF(ISBLANK('Energy data request Aug2023'!Q15),"##BLANK",'Energy data request Aug2023'!Q15)</f>
        <v>##BLANK</v>
      </c>
    </row>
    <row r="10" spans="1:18">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111.38514908519771</v>
      </c>
      <c r="G10">
        <f>IF(ISBLANK('Energy data request Aug2023'!F18),"##BLANK",'Energy data request Aug2023'!F18)</f>
        <v>124.563355629085</v>
      </c>
      <c r="H10">
        <f>IF(ISBLANK('Energy data request Aug2023'!G18),"##BLANK",'Energy data request Aug2023'!G18)</f>
        <v>128.70392456180838</v>
      </c>
      <c r="I10">
        <f>IF(ISBLANK('Energy data request Aug2023'!H18),"##BLANK",'Energy data request Aug2023'!H18)</f>
        <v>155.93421212226497</v>
      </c>
      <c r="J10">
        <f>IF(ISBLANK('Energy data request Aug2023'!I18),"##BLANK",'Energy data request Aug2023'!I18)</f>
        <v>199.08307131907947</v>
      </c>
      <c r="K10">
        <f>IF(ISBLANK('Energy data request Aug2023'!J18),"##BLANK",'Energy data request Aug2023'!J18)</f>
        <v>232.03760246575141</v>
      </c>
      <c r="L10">
        <f>IF(ISBLANK('Energy data request Aug2023'!K18),"##BLANK",'Energy data request Aug2023'!K18)</f>
        <v>212.24258231194935</v>
      </c>
      <c r="M10">
        <f>IF(ISBLANK('Energy data request Aug2023'!L18),"##BLANK",'Energy data request Aug2023'!L18)</f>
        <v>253.00496755820566</v>
      </c>
      <c r="N10">
        <f>IF(ISBLANK('Energy data request Aug2023'!M18),"##BLANK",'Energy data request Aug2023'!M18)</f>
        <v>250.3883453039598</v>
      </c>
      <c r="O10">
        <f>IF(ISBLANK('Energy data request Aug2023'!N18),"##BLANK",'Energy data request Aug2023'!N18)</f>
        <v>239.80715199934389</v>
      </c>
      <c r="P10">
        <f>IF(ISBLANK('Energy data request Aug2023'!O18),"##BLANK",'Energy data request Aug2023'!O18)</f>
        <v>241.04834677430088</v>
      </c>
      <c r="Q10">
        <f>IF(ISBLANK('Energy data request Aug2023'!P18),"##BLANK",'Energy data request Aug2023'!P18)</f>
        <v>242.44370185102647</v>
      </c>
      <c r="R10" t="str">
        <f>IF(ISBLANK('Energy data request Aug2023'!Q18),"##BLANK",'Energy data request Aug2023'!Q18)</f>
        <v>##BLANK</v>
      </c>
    </row>
    <row r="11" spans="1:18">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t="str">
        <f>IF(ISBLANK('Energy data request Aug2023'!E19),"##BLANK",'Energy data request Aug2023'!E19)</f>
        <v>##BLANK</v>
      </c>
      <c r="G11">
        <f>IF(ISBLANK('Energy data request Aug2023'!F19),"##BLANK",'Energy data request Aug2023'!F19)</f>
        <v>0.11831206091763069</v>
      </c>
      <c r="H11">
        <f>IF(ISBLANK('Energy data request Aug2023'!G19),"##BLANK",'Energy data request Aug2023'!G19)</f>
        <v>3.3240666260251128E-2</v>
      </c>
      <c r="I11">
        <f>IF(ISBLANK('Energy data request Aug2023'!H19),"##BLANK",'Energy data request Aug2023'!H19)</f>
        <v>0.21157309424064685</v>
      </c>
      <c r="J11">
        <f>IF(ISBLANK('Energy data request Aug2023'!I19),"##BLANK",'Energy data request Aug2023'!I19)</f>
        <v>0.27671194543877475</v>
      </c>
      <c r="K11">
        <f>IF(ISBLANK('Energy data request Aug2023'!J19),"##BLANK",'Energy data request Aug2023'!J19)</f>
        <v>0.16553155890313853</v>
      </c>
      <c r="L11">
        <f>IF(ISBLANK('Energy data request Aug2023'!K19),"##BLANK",'Energy data request Aug2023'!K19)</f>
        <v>-8.5309535796999958E-2</v>
      </c>
      <c r="M11">
        <f>IF(ISBLANK('Energy data request Aug2023'!L19),"##BLANK",'Energy data request Aug2023'!L19)</f>
        <v>0.19205564124895869</v>
      </c>
      <c r="N11">
        <f>IF(ISBLANK('Energy data request Aug2023'!M19),"##BLANK",'Energy data request Aug2023'!M19)</f>
        <v>-1.034217738686849E-2</v>
      </c>
      <c r="O11">
        <f>IF(ISBLANK('Energy data request Aug2023'!N19),"##BLANK",'Energy data request Aug2023'!N19)</f>
        <v>-4.2259128681771618E-2</v>
      </c>
      <c r="P11">
        <f>IF(ISBLANK('Energy data request Aug2023'!O19),"##BLANK",'Energy data request Aug2023'!O19)</f>
        <v>5.1758038265696804E-3</v>
      </c>
      <c r="Q11">
        <f>IF(ISBLANK('Energy data request Aug2023'!P19),"##BLANK",'Energy data request Aug2023'!P19)</f>
        <v>5.7886938259406051E-3</v>
      </c>
      <c r="R11" t="str">
        <f>IF(ISBLANK('Energy data request Aug2023'!Q19),"##BLANK",'Energy data request Aug2023'!Q19)</f>
        <v>##BLANK</v>
      </c>
    </row>
    <row r="12" spans="1:18">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0.89</v>
      </c>
      <c r="L12">
        <f>IF(ISBLANK('Energy data request Aug2023'!K22),"##BLANK",'Energy data request Aug2023'!K22)</f>
        <v>0.8</v>
      </c>
      <c r="M12">
        <f>IF(ISBLANK('Energy data request Aug2023'!L22),"##BLANK",'Energy data request Aug2023'!L22)</f>
        <v>6.5000000000000002E-2</v>
      </c>
      <c r="N12">
        <f>IF(ISBLANK('Energy data request Aug2023'!M22),"##BLANK",'Energy data request Aug2023'!M22)</f>
        <v>3.5000000000000003E-2</v>
      </c>
      <c r="O12">
        <f>IF(ISBLANK('Energy data request Aug2023'!N22),"##BLANK",'Energy data request Aug2023'!N22)</f>
        <v>0</v>
      </c>
      <c r="P12">
        <f>IF(ISBLANK('Energy data request Aug2023'!O22),"##BLANK",'Energy data request Aug2023'!O22)</f>
        <v>0</v>
      </c>
      <c r="Q12">
        <f>IF(ISBLANK('Energy data request Aug2023'!P22),"##BLANK",'Energy data request Aug2023'!P22)</f>
        <v>0</v>
      </c>
      <c r="R12" t="str">
        <f>IF(ISBLANK('Energy data request Aug2023'!Q22),"##BLANK",'Energy data request Aug2023'!Q22)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95360981-546e-4f39-af6b-5758d549268d">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Classificationexpirationdate xmlns="95360981-546e-4f39-af6b-5758d549268d" xsi:nil="true"/>
    <Classification xmlns="95360981-546e-4f39-af6b-5758d549268d">Internal Use</Classification>
    <_dlc_DocId xmlns="95360981-546e-4f39-af6b-5758d549268d">4F5WJJKREEPS-593839736-228</_dlc_DocId>
    <_dlc_DocIdUrl xmlns="95360981-546e-4f39-af6b-5758d549268d">
      <Url>https://uusp/uu/PR24/_layouts/15/DocIdRedir.aspx?ID=4F5WJJKREEPS-593839736-228</Url>
      <Description>4F5WJJKREEPS-593839736-228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ABC12B5542C7A469DC867D42C8577F0" ma:contentTypeVersion="1" ma:contentTypeDescription="Create a new document." ma:contentTypeScope="" ma:versionID="b663512712b45f84e39581d238f658f6">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27C4B-9A90-482B-B022-FBDD1FEF6011}">
  <ds:schemaRefs>
    <ds:schemaRef ds:uri="http://schemas.microsoft.com/sharepoint/events"/>
  </ds:schemaRefs>
</ds:datastoreItem>
</file>

<file path=customXml/itemProps2.xml><?xml version="1.0" encoding="utf-8"?>
<ds:datastoreItem xmlns:ds="http://schemas.openxmlformats.org/officeDocument/2006/customXml" ds:itemID="{24EA1C87-3A8E-42FD-95B9-030B8D67EF0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5360981-546e-4f39-af6b-5758d549268d"/>
    <ds:schemaRef ds:uri="ea584fbf-9d4a-42c3-8cd6-323a9ac45b34"/>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C30EE5F-22DC-4813-B372-5F7FF4ED13D8}">
  <ds:schemaRefs>
    <ds:schemaRef ds:uri="http://schemas.microsoft.com/sharepoint/v3/contenttype/forms"/>
  </ds:schemaRefs>
</ds:datastoreItem>
</file>

<file path=customXml/itemProps4.xml><?xml version="1.0" encoding="utf-8"?>
<ds:datastoreItem xmlns:ds="http://schemas.openxmlformats.org/officeDocument/2006/customXml" ds:itemID="{FC34D522-400C-48D7-B182-28F3EC27216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UUW113_Additional Information Request_Energy_Cost</dc:title>
  <dc:subject/>
  <dc:creator>Paul de Jong</dc:creator>
  <cp:keywords/>
  <dc:description/>
  <cp:lastModifiedBy>Fereday, Jack</cp:lastModifiedBy>
  <cp:revision/>
  <dcterms:created xsi:type="dcterms:W3CDTF">2019-08-13T06:43:34Z</dcterms:created>
  <dcterms:modified xsi:type="dcterms:W3CDTF">2023-09-30T12:18:30Z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0x010100DABC12B5542C7A469DC867D42C8577F0</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y fmtid="{D5CDD505-2E9C-101B-9397-08002B2CF9AE}" pid="75" name="_dlc_DocIdItemGuid">
    <vt:lpwstr>ae4741ca-8ed7-40fb-af1c-267d76b69bf9</vt:lpwstr>
  </property>
</Properties>
</file>