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uplc-my.sharepoint.com/personal/adam_miller_uuplc_co_uk/Documents/Desktop/"/>
    </mc:Choice>
  </mc:AlternateContent>
  <xr:revisionPtr revIDLastSave="5" documentId="8_{C8F0C8AE-FC42-4039-A622-04768557CCF8}" xr6:coauthVersionLast="47" xr6:coauthVersionMax="47" xr10:uidLastSave="{1AD6393B-5551-4968-8E33-F5B91E9B1B4D}"/>
  <bookViews>
    <workbookView xWindow="-120" yWindow="-120" windowWidth="29040" windowHeight="15720" tabRatio="601" xr2:uid="{00000000-000D-0000-FFFF-FFFF00000000}"/>
  </bookViews>
  <sheets>
    <sheet name="Work Package Detail" sheetId="1" r:id="rId1"/>
    <sheet name="Sketch" sheetId="4" r:id="rId2"/>
    <sheet name="Photos" sheetId="5" r:id="rId3"/>
    <sheet name="Further works" sheetId="6" r:id="rId4"/>
    <sheet name="For Lookups" sheetId="3" state="hidden" r:id="rId5"/>
  </sheets>
  <externalReferences>
    <externalReference r:id="rId6"/>
    <externalReference r:id="rId7"/>
    <externalReference r:id="rId8"/>
  </externalReferences>
  <definedNames>
    <definedName name="_xlnm._FilterDatabase" localSheetId="4" hidden="1">'For Lookups'!$A$1:$AX$289</definedName>
    <definedName name="Abandonment">'For Lookups'!$B$101:$B$132</definedName>
    <definedName name="Abortive">'For Lookups'!#REF!</definedName>
    <definedName name="AccessRequirement" comment="Any access issues for the work">'For Lookups'!$AA$3:$AA$9</definedName>
    <definedName name="Ancillaries">'For Lookups'!$B$127:$B$139</definedName>
    <definedName name="Area" comment="For stating what area the project sits in">'For Lookups'!$AQ$3:$AQ$59</definedName>
    <definedName name="Blockages">'For Lookups'!$B$140:$B$155</definedName>
    <definedName name="Brickwork">'For Lookups'!#REF!</definedName>
    <definedName name="BrickworkStonewalls">'For Lookups'!$B$287:$B$289</definedName>
    <definedName name="Cause">[1]Validation!$R$6:$R$14</definedName>
    <definedName name="CCTV">'For Lookups'!$B$162:$B$167</definedName>
    <definedName name="ChambersandCovers">'For Lookups'!$B$2:$B$75</definedName>
    <definedName name="CleanUp">'For Lookups'!$B$156:$B$161</definedName>
    <definedName name="Cleanups">'For Lookups'!$B$141:$B$146</definedName>
    <definedName name="ClearDebris">'For Lookups'!$B$133</definedName>
    <definedName name="Committed_performance">[1]Control!$D$12:$I$12</definedName>
    <definedName name="ConnectivitySurveys">'For Lookups'!$B$159:$B$161</definedName>
    <definedName name="Current_LBE">[1]Control!$D$11:$I$11</definedName>
    <definedName name="CustomerImpact" comment="How does this impact the customer">'For Lookups'!$AM$3:$AM$14</definedName>
    <definedName name="Dcarea">[1]Validation!$V$8:$V$55</definedName>
    <definedName name="Depth" comment="For Depth of Dig">'For Lookups'!$K$3:$K$8</definedName>
    <definedName name="Desc">'[2]Ww Network Codes'!$A$3:$A$303</definedName>
    <definedName name="DrawoffOverpumping">'For Lookups'!$B$168:$B$175</definedName>
    <definedName name="Dropshafts">'For Lookups'!$B$76:$B$82</definedName>
    <definedName name="Fencing">'For Lookups'!$B$92</definedName>
    <definedName name="Function">[1]Validation!$AZ$7:$AZ$10</definedName>
    <definedName name="GroundWorks">'For Lookups'!$B$70:$B$99</definedName>
    <definedName name="GroundWorksBackfill">'For Lookups'!$B$93:$B$100</definedName>
    <definedName name="Gullies">'For Lookups'!$B$134:$B$140</definedName>
    <definedName name="HealthandSafety">'For Lookups'!$AK$3:$AK$9</definedName>
    <definedName name="Impact" comment="Impact of Incident">'For Lookups'!$Q$4:$Q$11</definedName>
    <definedName name="IMPACTPATCH">[1]Validation!$K$7:$K$14</definedName>
    <definedName name="Investigation">'For Lookups'!$B$147:$B$156</definedName>
    <definedName name="MakeSafe">'For Lookups'!$B$83:$B$91</definedName>
    <definedName name="Manholes">'For Lookups'!$B$2:$B$69</definedName>
    <definedName name="Material">[1]Validation!$BB$7:$BB$26</definedName>
    <definedName name="MitigatingAction">[1]Validation!$M$7:$M$13</definedName>
    <definedName name="NewSewer">'For Lookups'!$B$203:$B$276</definedName>
    <definedName name="NewSewers">'For Lookups'!$B$176:$B$232</definedName>
    <definedName name="NMarea">[1]Validation!$AY$7:$AY$14</definedName>
    <definedName name="NSI">'For Lookups'!#REF!</definedName>
    <definedName name="Overpumping">'For Lookups'!$B$195:$B$202</definedName>
    <definedName name="OverpumpingDrawoff" comment="Is their any flow control being done or required">'For Lookups'!$AE$3:$AE$6</definedName>
    <definedName name="Penalty_Incentive_rate">[1]Control!$D$19:$I$19</definedName>
    <definedName name="PipeLength">'For Lookups'!$O$3:$O$9</definedName>
    <definedName name="PipeSize" comment="For size of pipe">'For Lookups'!$M$3:$M$12</definedName>
    <definedName name="Pipesizes">[1]Validation!$BA$7:$BA$27</definedName>
    <definedName name="PreSite" comment="Does the site need pre-siting?">'For Lookups'!$AC$3:$AC$5</definedName>
    <definedName name="_xlnm.Print_Area" localSheetId="0">'Work Package Detail'!$A$1:$Z$71</definedName>
    <definedName name="ProximityBuilding" comment="Distance from nearest building">'For Lookups'!$S$3:$S$6</definedName>
    <definedName name="ProximityRailway">'For Lookups'!$U$3:$U$5</definedName>
    <definedName name="Remedial">'For Lookups'!#REF!</definedName>
    <definedName name="Repairs">'For Lookups'!$B$277:$B$289</definedName>
    <definedName name="RepairSewers">'For Lookups'!$B$233:$B$286</definedName>
    <definedName name="Repeat" comment="Is this a repeat incident">'For Lookups'!$AG$3:$AG$5</definedName>
    <definedName name="RepeatRisk">'For Lookups'!$AS$3:$AS$9</definedName>
    <definedName name="RepeatTimeframe" comment="How long will it be before it repeats again">'For Lookups'!$AI$3:$AI$8</definedName>
    <definedName name="Reporting">'For Lookups'!$B$158</definedName>
    <definedName name="Reward_cap">[1]Control!$D$16:$I$16</definedName>
    <definedName name="Reward_Incentive_rate">[1]Control!$D$20:$I$20</definedName>
    <definedName name="Sewercategory">[1]Validation!$BD$7:$BD$13</definedName>
    <definedName name="Shape">[1]Validation!$BC$7:$BC$17</definedName>
    <definedName name="SIM">[1]Validation!$U$7:$U$18</definedName>
    <definedName name="SLA" comment="Work Response Time">'For Lookups'!$AO$3:$AO$5</definedName>
    <definedName name="StopCodes">'For Lookups'!$B$2:$B$289</definedName>
    <definedName name="StopGroup" comment="For help in searching for Stop codes">'For Lookups'!$AR$3:$AR$20</definedName>
    <definedName name="Structural">'For Lookups'!$W$3:$W$6</definedName>
    <definedName name="TMRequirement">'For Lookups'!$Y$3:$Y$6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6" l="1"/>
  <c r="I41" i="6"/>
  <c r="D50" i="6" s="1"/>
  <c r="M39" i="6"/>
  <c r="M11" i="6"/>
  <c r="I11" i="6"/>
  <c r="D20" i="6" s="1"/>
  <c r="M9" i="6"/>
  <c r="AR20" i="3"/>
  <c r="AR19" i="3"/>
  <c r="AR18" i="3"/>
  <c r="AR17" i="3"/>
  <c r="AR16" i="3"/>
  <c r="AR15" i="3"/>
  <c r="AR14" i="3"/>
  <c r="AR13" i="3"/>
  <c r="AR12" i="3"/>
  <c r="AR11" i="3"/>
  <c r="AR10" i="3"/>
  <c r="AR9" i="3"/>
  <c r="AR8" i="3"/>
  <c r="AR7" i="3"/>
  <c r="AR6" i="3"/>
  <c r="AR5" i="3"/>
  <c r="AR4" i="3"/>
  <c r="I2" i="3"/>
  <c r="J2" i="3" s="1"/>
  <c r="I3" i="3"/>
  <c r="J3" i="3"/>
  <c r="I4" i="3"/>
  <c r="J4" i="3" s="1"/>
  <c r="I5" i="3"/>
  <c r="J5" i="3"/>
  <c r="I6" i="3"/>
  <c r="J6" i="3" s="1"/>
  <c r="I7" i="3"/>
  <c r="J7" i="3" s="1"/>
  <c r="I8" i="3"/>
  <c r="J8" i="3" s="1"/>
  <c r="I9" i="3"/>
  <c r="J9" i="3"/>
  <c r="I10" i="3"/>
  <c r="J10" i="3" s="1"/>
  <c r="I11" i="3"/>
  <c r="J11" i="3"/>
  <c r="I12" i="3"/>
  <c r="J12" i="3" s="1"/>
  <c r="I13" i="3"/>
  <c r="J13" i="3" s="1"/>
  <c r="I14" i="3"/>
  <c r="J14" i="3" s="1"/>
  <c r="I15" i="3"/>
  <c r="J15" i="3" s="1"/>
  <c r="I16" i="3"/>
  <c r="J16" i="3" s="1"/>
  <c r="I17" i="3"/>
  <c r="J17" i="3"/>
  <c r="I18" i="3"/>
  <c r="J18" i="3" s="1"/>
  <c r="I19" i="3"/>
  <c r="J19" i="3" s="1"/>
  <c r="I20" i="3"/>
  <c r="J20" i="3" s="1"/>
  <c r="I21" i="3"/>
  <c r="J21" i="3"/>
  <c r="I22" i="3"/>
  <c r="J22" i="3" s="1"/>
  <c r="I23" i="3"/>
  <c r="J23" i="3" s="1"/>
  <c r="I24" i="3"/>
  <c r="J24" i="3" s="1"/>
  <c r="I25" i="3"/>
  <c r="J25" i="3"/>
  <c r="I26" i="3"/>
  <c r="J26" i="3" s="1"/>
  <c r="I27" i="3"/>
  <c r="J27" i="3" s="1"/>
  <c r="I28" i="3"/>
  <c r="J28" i="3" s="1"/>
  <c r="I29" i="3"/>
  <c r="J29" i="3"/>
  <c r="I30" i="3"/>
  <c r="J30" i="3" s="1"/>
  <c r="I31" i="3"/>
  <c r="J31" i="3" s="1"/>
  <c r="I32" i="3"/>
  <c r="J32" i="3" s="1"/>
  <c r="I33" i="3"/>
  <c r="J33" i="3"/>
  <c r="I34" i="3"/>
  <c r="J34" i="3" s="1"/>
  <c r="I35" i="3"/>
  <c r="J35" i="3" s="1"/>
  <c r="I36" i="3"/>
  <c r="J36" i="3" s="1"/>
  <c r="I37" i="3"/>
  <c r="J37" i="3"/>
  <c r="I38" i="3"/>
  <c r="J38" i="3" s="1"/>
  <c r="I39" i="3"/>
  <c r="J39" i="3" s="1"/>
  <c r="I40" i="3"/>
  <c r="J40" i="3" s="1"/>
  <c r="I41" i="3"/>
  <c r="J41" i="3"/>
  <c r="I42" i="3"/>
  <c r="J42" i="3" s="1"/>
  <c r="I43" i="3"/>
  <c r="J43" i="3" s="1"/>
  <c r="I44" i="3"/>
  <c r="J44" i="3" s="1"/>
  <c r="I45" i="3"/>
  <c r="J45" i="3"/>
  <c r="I46" i="3"/>
  <c r="J46" i="3" s="1"/>
  <c r="I47" i="3"/>
  <c r="J47" i="3" s="1"/>
  <c r="I48" i="3"/>
  <c r="J48" i="3" s="1"/>
  <c r="I49" i="3"/>
  <c r="J49" i="3"/>
  <c r="I50" i="3"/>
  <c r="J50" i="3" s="1"/>
  <c r="I51" i="3"/>
  <c r="J51" i="3" s="1"/>
  <c r="I52" i="3"/>
  <c r="J52" i="3" s="1"/>
  <c r="I53" i="3"/>
  <c r="J53" i="3"/>
  <c r="I54" i="3"/>
  <c r="J54" i="3" s="1"/>
  <c r="I55" i="3"/>
  <c r="J55" i="3" s="1"/>
  <c r="I56" i="3"/>
  <c r="J56" i="3" s="1"/>
  <c r="I57" i="3"/>
  <c r="J57" i="3"/>
  <c r="I58" i="3"/>
  <c r="J58" i="3" s="1"/>
  <c r="I59" i="3"/>
  <c r="J59" i="3" s="1"/>
  <c r="I60" i="3"/>
  <c r="J60" i="3" s="1"/>
  <c r="I61" i="3"/>
  <c r="J61" i="3"/>
  <c r="I62" i="3"/>
  <c r="J62" i="3" s="1"/>
  <c r="I63" i="3"/>
  <c r="J63" i="3" s="1"/>
  <c r="I64" i="3"/>
  <c r="J64" i="3" s="1"/>
  <c r="I65" i="3"/>
  <c r="J65" i="3"/>
  <c r="I66" i="3"/>
  <c r="J66" i="3" s="1"/>
  <c r="I67" i="3"/>
  <c r="J67" i="3" s="1"/>
  <c r="I68" i="3"/>
  <c r="J68" i="3" s="1"/>
  <c r="I69" i="3"/>
  <c r="J69" i="3"/>
  <c r="I70" i="3"/>
  <c r="J70" i="3" s="1"/>
  <c r="I71" i="3"/>
  <c r="J71" i="3" s="1"/>
  <c r="I72" i="3"/>
  <c r="J72" i="3" s="1"/>
  <c r="I73" i="3"/>
  <c r="J73" i="3" s="1"/>
  <c r="I74" i="3"/>
  <c r="J74" i="3" s="1"/>
  <c r="I75" i="3"/>
  <c r="J75" i="3" s="1"/>
  <c r="I76" i="3"/>
  <c r="J76" i="3" s="1"/>
  <c r="I77" i="3"/>
  <c r="J77" i="3" s="1"/>
  <c r="I78" i="3"/>
  <c r="J78" i="3" s="1"/>
  <c r="I79" i="3"/>
  <c r="J79" i="3" s="1"/>
  <c r="I80" i="3"/>
  <c r="J80" i="3" s="1"/>
  <c r="I81" i="3"/>
  <c r="J81" i="3" s="1"/>
  <c r="I82" i="3"/>
  <c r="J82" i="3" s="1"/>
  <c r="I83" i="3"/>
  <c r="J83" i="3" s="1"/>
  <c r="I84" i="3"/>
  <c r="J84" i="3" s="1"/>
  <c r="I85" i="3"/>
  <c r="J85" i="3" s="1"/>
  <c r="I86" i="3"/>
  <c r="J86" i="3" s="1"/>
  <c r="I87" i="3"/>
  <c r="J87" i="3" s="1"/>
  <c r="I88" i="3"/>
  <c r="J88" i="3" s="1"/>
  <c r="I89" i="3"/>
  <c r="J89" i="3" s="1"/>
  <c r="I90" i="3"/>
  <c r="J90" i="3" s="1"/>
  <c r="I91" i="3"/>
  <c r="J91" i="3" s="1"/>
  <c r="I92" i="3"/>
  <c r="J92" i="3" s="1"/>
  <c r="I93" i="3"/>
  <c r="J93" i="3" s="1"/>
  <c r="I94" i="3"/>
  <c r="J94" i="3" s="1"/>
  <c r="I95" i="3"/>
  <c r="J95" i="3" s="1"/>
  <c r="I96" i="3"/>
  <c r="J96" i="3" s="1"/>
  <c r="I97" i="3"/>
  <c r="J97" i="3" s="1"/>
  <c r="I98" i="3"/>
  <c r="J98" i="3" s="1"/>
  <c r="I99" i="3"/>
  <c r="J99" i="3" s="1"/>
  <c r="I100" i="3"/>
  <c r="J100" i="3" s="1"/>
  <c r="I101" i="3"/>
  <c r="J101" i="3" s="1"/>
  <c r="I102" i="3"/>
  <c r="J102" i="3" s="1"/>
  <c r="I103" i="3"/>
  <c r="J103" i="3" s="1"/>
  <c r="I104" i="3"/>
  <c r="J104" i="3" s="1"/>
  <c r="I105" i="3"/>
  <c r="J105" i="3" s="1"/>
  <c r="I106" i="3"/>
  <c r="J106" i="3" s="1"/>
  <c r="I107" i="3"/>
  <c r="J107" i="3" s="1"/>
  <c r="I108" i="3"/>
  <c r="J108" i="3" s="1"/>
  <c r="I109" i="3"/>
  <c r="J109" i="3" s="1"/>
  <c r="I110" i="3"/>
  <c r="J110" i="3" s="1"/>
  <c r="I111" i="3"/>
  <c r="J111" i="3" s="1"/>
  <c r="I112" i="3"/>
  <c r="J112" i="3" s="1"/>
  <c r="I113" i="3"/>
  <c r="J113" i="3" s="1"/>
  <c r="I114" i="3"/>
  <c r="J114" i="3" s="1"/>
  <c r="I115" i="3"/>
  <c r="J115" i="3" s="1"/>
  <c r="I116" i="3"/>
  <c r="J116" i="3" s="1"/>
  <c r="I117" i="3"/>
  <c r="J117" i="3" s="1"/>
  <c r="I118" i="3"/>
  <c r="J118" i="3" s="1"/>
  <c r="I119" i="3"/>
  <c r="J119" i="3" s="1"/>
  <c r="I120" i="3"/>
  <c r="J120" i="3" s="1"/>
  <c r="I121" i="3"/>
  <c r="J121" i="3" s="1"/>
  <c r="I122" i="3"/>
  <c r="J122" i="3" s="1"/>
  <c r="I123" i="3"/>
  <c r="J123" i="3" s="1"/>
  <c r="I124" i="3"/>
  <c r="J124" i="3" s="1"/>
  <c r="I125" i="3"/>
  <c r="J125" i="3" s="1"/>
  <c r="I126" i="3"/>
  <c r="J126" i="3" s="1"/>
  <c r="I127" i="3"/>
  <c r="J127" i="3" s="1"/>
  <c r="I128" i="3"/>
  <c r="J128" i="3" s="1"/>
  <c r="I129" i="3"/>
  <c r="J129" i="3" s="1"/>
  <c r="I130" i="3"/>
  <c r="J130" i="3" s="1"/>
  <c r="I131" i="3"/>
  <c r="J131" i="3" s="1"/>
  <c r="I132" i="3"/>
  <c r="J132" i="3" s="1"/>
  <c r="I133" i="3"/>
  <c r="J133" i="3" s="1"/>
  <c r="I134" i="3"/>
  <c r="J134" i="3" s="1"/>
  <c r="I135" i="3"/>
  <c r="J135" i="3" s="1"/>
  <c r="I136" i="3"/>
  <c r="J136" i="3" s="1"/>
  <c r="I137" i="3"/>
  <c r="J137" i="3" s="1"/>
  <c r="I138" i="3"/>
  <c r="J138" i="3" s="1"/>
  <c r="I139" i="3"/>
  <c r="J139" i="3" s="1"/>
  <c r="I140" i="3"/>
  <c r="J140" i="3" s="1"/>
  <c r="I141" i="3"/>
  <c r="J141" i="3" s="1"/>
  <c r="I142" i="3"/>
  <c r="J142" i="3" s="1"/>
  <c r="I143" i="3"/>
  <c r="J143" i="3" s="1"/>
  <c r="I144" i="3"/>
  <c r="J144" i="3" s="1"/>
  <c r="I145" i="3"/>
  <c r="J145" i="3" s="1"/>
  <c r="I146" i="3"/>
  <c r="J146" i="3" s="1"/>
  <c r="I147" i="3"/>
  <c r="J147" i="3" s="1"/>
  <c r="I148" i="3"/>
  <c r="J148" i="3" s="1"/>
  <c r="I149" i="3"/>
  <c r="J149" i="3" s="1"/>
  <c r="I150" i="3"/>
  <c r="J150" i="3" s="1"/>
  <c r="I151" i="3"/>
  <c r="J151" i="3" s="1"/>
  <c r="I152" i="3"/>
  <c r="J152" i="3" s="1"/>
  <c r="I153" i="3"/>
  <c r="J153" i="3" s="1"/>
  <c r="I154" i="3"/>
  <c r="J154" i="3" s="1"/>
  <c r="I155" i="3"/>
  <c r="J155" i="3" s="1"/>
  <c r="I156" i="3"/>
  <c r="J156" i="3" s="1"/>
  <c r="I157" i="3"/>
  <c r="J157" i="3" s="1"/>
  <c r="I158" i="3"/>
  <c r="J158" i="3" s="1"/>
  <c r="I159" i="3"/>
  <c r="J159" i="3" s="1"/>
  <c r="I160" i="3"/>
  <c r="J160" i="3" s="1"/>
  <c r="I161" i="3"/>
  <c r="J161" i="3" s="1"/>
  <c r="I162" i="3"/>
  <c r="J162" i="3" s="1"/>
  <c r="I163" i="3"/>
  <c r="J163" i="3" s="1"/>
  <c r="I164" i="3"/>
  <c r="J164" i="3" s="1"/>
  <c r="I165" i="3"/>
  <c r="J165" i="3" s="1"/>
  <c r="I166" i="3"/>
  <c r="J166" i="3" s="1"/>
  <c r="I167" i="3"/>
  <c r="J167" i="3" s="1"/>
  <c r="I168" i="3"/>
  <c r="J168" i="3" s="1"/>
  <c r="I169" i="3"/>
  <c r="J169" i="3" s="1"/>
  <c r="I170" i="3"/>
  <c r="J170" i="3" s="1"/>
  <c r="I171" i="3"/>
  <c r="J171" i="3" s="1"/>
  <c r="I172" i="3"/>
  <c r="J172" i="3" s="1"/>
  <c r="I173" i="3"/>
  <c r="J173" i="3" s="1"/>
  <c r="I174" i="3"/>
  <c r="J174" i="3" s="1"/>
  <c r="I175" i="3"/>
  <c r="J175" i="3" s="1"/>
  <c r="I176" i="3"/>
  <c r="J176" i="3" s="1"/>
  <c r="I177" i="3"/>
  <c r="J177" i="3" s="1"/>
  <c r="I178" i="3"/>
  <c r="J178" i="3" s="1"/>
  <c r="I179" i="3"/>
  <c r="J179" i="3" s="1"/>
  <c r="I180" i="3"/>
  <c r="J180" i="3" s="1"/>
  <c r="I181" i="3"/>
  <c r="J181" i="3" s="1"/>
  <c r="I182" i="3"/>
  <c r="J182" i="3" s="1"/>
  <c r="I183" i="3"/>
  <c r="J183" i="3" s="1"/>
  <c r="I184" i="3"/>
  <c r="J184" i="3" s="1"/>
  <c r="I185" i="3"/>
  <c r="J185" i="3" s="1"/>
  <c r="I186" i="3"/>
  <c r="J186" i="3" s="1"/>
  <c r="I187" i="3"/>
  <c r="J187" i="3" s="1"/>
  <c r="I188" i="3"/>
  <c r="J188" i="3" s="1"/>
  <c r="I189" i="3"/>
  <c r="J189" i="3" s="1"/>
  <c r="I190" i="3"/>
  <c r="J190" i="3" s="1"/>
  <c r="I191" i="3"/>
  <c r="J191" i="3" s="1"/>
  <c r="I192" i="3"/>
  <c r="J192" i="3" s="1"/>
  <c r="I193" i="3"/>
  <c r="J193" i="3" s="1"/>
  <c r="I194" i="3"/>
  <c r="J194" i="3" s="1"/>
  <c r="I195" i="3"/>
  <c r="J195" i="3" s="1"/>
  <c r="I196" i="3"/>
  <c r="J196" i="3" s="1"/>
  <c r="I197" i="3"/>
  <c r="J197" i="3" s="1"/>
  <c r="I198" i="3"/>
  <c r="J198" i="3" s="1"/>
  <c r="I200" i="3"/>
  <c r="J200" i="3" s="1"/>
  <c r="I201" i="3"/>
  <c r="J201" i="3" s="1"/>
  <c r="I202" i="3"/>
  <c r="J202" i="3" s="1"/>
  <c r="I203" i="3"/>
  <c r="J203" i="3" s="1"/>
  <c r="I204" i="3"/>
  <c r="J204" i="3" s="1"/>
  <c r="I205" i="3"/>
  <c r="J205" i="3" s="1"/>
  <c r="I206" i="3"/>
  <c r="J206" i="3" s="1"/>
  <c r="I207" i="3"/>
  <c r="J207" i="3" s="1"/>
  <c r="I208" i="3"/>
  <c r="J208" i="3" s="1"/>
  <c r="I209" i="3"/>
  <c r="J209" i="3" s="1"/>
  <c r="I210" i="3"/>
  <c r="J210" i="3" s="1"/>
  <c r="I211" i="3"/>
  <c r="J211" i="3" s="1"/>
  <c r="I212" i="3"/>
  <c r="J212" i="3" s="1"/>
  <c r="I213" i="3"/>
  <c r="J213" i="3" s="1"/>
  <c r="I214" i="3"/>
  <c r="J214" i="3" s="1"/>
  <c r="I215" i="3"/>
  <c r="J215" i="3" s="1"/>
  <c r="I216" i="3"/>
  <c r="J216" i="3" s="1"/>
  <c r="I217" i="3"/>
  <c r="J217" i="3" s="1"/>
  <c r="I218" i="3"/>
  <c r="J218" i="3" s="1"/>
  <c r="I219" i="3"/>
  <c r="J219" i="3" s="1"/>
  <c r="I220" i="3"/>
  <c r="J220" i="3" s="1"/>
  <c r="I221" i="3"/>
  <c r="J221" i="3" s="1"/>
  <c r="I222" i="3"/>
  <c r="J222" i="3" s="1"/>
  <c r="I223" i="3"/>
  <c r="J223" i="3" s="1"/>
  <c r="I224" i="3"/>
  <c r="J224" i="3" s="1"/>
  <c r="I225" i="3"/>
  <c r="J225" i="3" s="1"/>
  <c r="I226" i="3"/>
  <c r="J226" i="3" s="1"/>
  <c r="I227" i="3"/>
  <c r="J227" i="3" s="1"/>
  <c r="I228" i="3"/>
  <c r="J228" i="3" s="1"/>
  <c r="I229" i="3"/>
  <c r="J229" i="3" s="1"/>
  <c r="I230" i="3"/>
  <c r="J230" i="3" s="1"/>
  <c r="I231" i="3"/>
  <c r="J231" i="3" s="1"/>
  <c r="I232" i="3"/>
  <c r="J232" i="3" s="1"/>
  <c r="I233" i="3"/>
  <c r="J233" i="3" s="1"/>
  <c r="I234" i="3"/>
  <c r="J234" i="3" s="1"/>
  <c r="I235" i="3"/>
  <c r="J235" i="3" s="1"/>
  <c r="I236" i="3"/>
  <c r="J236" i="3" s="1"/>
  <c r="I237" i="3"/>
  <c r="J237" i="3" s="1"/>
  <c r="I238" i="3"/>
  <c r="J238" i="3" s="1"/>
  <c r="I239" i="3"/>
  <c r="J239" i="3" s="1"/>
  <c r="I240" i="3"/>
  <c r="J240" i="3" s="1"/>
  <c r="I241" i="3"/>
  <c r="J241" i="3" s="1"/>
  <c r="I242" i="3"/>
  <c r="J242" i="3" s="1"/>
  <c r="I243" i="3"/>
  <c r="J243" i="3" s="1"/>
  <c r="I244" i="3"/>
  <c r="J244" i="3" s="1"/>
  <c r="I245" i="3"/>
  <c r="J245" i="3" s="1"/>
  <c r="I246" i="3"/>
  <c r="J246" i="3" s="1"/>
  <c r="I247" i="3"/>
  <c r="J247" i="3" s="1"/>
  <c r="I248" i="3"/>
  <c r="J248" i="3" s="1"/>
  <c r="I249" i="3"/>
  <c r="J249" i="3" s="1"/>
  <c r="I250" i="3"/>
  <c r="J250" i="3" s="1"/>
  <c r="I251" i="3"/>
  <c r="J251" i="3" s="1"/>
  <c r="I252" i="3"/>
  <c r="J252" i="3" s="1"/>
  <c r="I253" i="3"/>
  <c r="J253" i="3" s="1"/>
  <c r="I254" i="3"/>
  <c r="J254" i="3" s="1"/>
  <c r="I255" i="3"/>
  <c r="J255" i="3" s="1"/>
  <c r="I256" i="3"/>
  <c r="J256" i="3" s="1"/>
  <c r="I257" i="3"/>
  <c r="J257" i="3" s="1"/>
  <c r="I258" i="3"/>
  <c r="J258" i="3" s="1"/>
  <c r="I259" i="3"/>
  <c r="J259" i="3" s="1"/>
  <c r="I260" i="3"/>
  <c r="J260" i="3" s="1"/>
  <c r="I261" i="3"/>
  <c r="J261" i="3" s="1"/>
  <c r="I262" i="3"/>
  <c r="J262" i="3" s="1"/>
  <c r="I263" i="3"/>
  <c r="J263" i="3" s="1"/>
  <c r="I264" i="3"/>
  <c r="J264" i="3" s="1"/>
  <c r="I265" i="3"/>
  <c r="J265" i="3" s="1"/>
  <c r="I266" i="3"/>
  <c r="J266" i="3" s="1"/>
  <c r="I267" i="3"/>
  <c r="J267" i="3" s="1"/>
  <c r="I268" i="3"/>
  <c r="J268" i="3" s="1"/>
  <c r="I269" i="3"/>
  <c r="J269" i="3" s="1"/>
  <c r="I270" i="3"/>
  <c r="J270" i="3" s="1"/>
  <c r="I271" i="3"/>
  <c r="J271" i="3" s="1"/>
  <c r="I272" i="3"/>
  <c r="J272" i="3" s="1"/>
  <c r="I273" i="3"/>
  <c r="J273" i="3" s="1"/>
  <c r="I274" i="3"/>
  <c r="J274" i="3" s="1"/>
  <c r="I275" i="3"/>
  <c r="J275" i="3" s="1"/>
  <c r="I276" i="3"/>
  <c r="J276" i="3" s="1"/>
  <c r="I277" i="3"/>
  <c r="J277" i="3" s="1"/>
  <c r="I278" i="3"/>
  <c r="J278" i="3" s="1"/>
  <c r="I279" i="3"/>
  <c r="J279" i="3" s="1"/>
  <c r="I280" i="3"/>
  <c r="J280" i="3" s="1"/>
  <c r="I281" i="3"/>
  <c r="J281" i="3" s="1"/>
  <c r="I282" i="3"/>
  <c r="J282" i="3" s="1"/>
  <c r="I283" i="3"/>
  <c r="J283" i="3" s="1"/>
  <c r="I284" i="3"/>
  <c r="J284" i="3" s="1"/>
  <c r="I285" i="3"/>
  <c r="J285" i="3" s="1"/>
  <c r="I286" i="3"/>
  <c r="J286" i="3" s="1"/>
  <c r="I287" i="3"/>
  <c r="J287" i="3" s="1"/>
  <c r="I288" i="3"/>
  <c r="J288" i="3" s="1"/>
  <c r="I289" i="3"/>
  <c r="J289" i="3" s="1"/>
  <c r="I199" i="3"/>
  <c r="J199" i="3" s="1"/>
  <c r="Q37" i="6"/>
</calcChain>
</file>

<file path=xl/sharedStrings.xml><?xml version="1.0" encoding="utf-8"?>
<sst xmlns="http://schemas.openxmlformats.org/spreadsheetml/2006/main" count="1597" uniqueCount="1002">
  <si>
    <t>REDLINE</t>
  </si>
  <si>
    <t>NAME</t>
  </si>
  <si>
    <t>DISTRICT</t>
  </si>
  <si>
    <t>Area 4</t>
  </si>
  <si>
    <t>DATE</t>
  </si>
  <si>
    <t>On Site:</t>
  </si>
  <si>
    <t>Off Site:</t>
  </si>
  <si>
    <t>Address</t>
  </si>
  <si>
    <t>Affected properties</t>
  </si>
  <si>
    <t>Postcode</t>
  </si>
  <si>
    <t>Date of Original  Incident</t>
  </si>
  <si>
    <t>Size of Pipe (select)</t>
  </si>
  <si>
    <t>Approx Survey Length (select)</t>
  </si>
  <si>
    <t>Impact (select)</t>
  </si>
  <si>
    <t>Customer Name( if known)</t>
  </si>
  <si>
    <t>No Customer Contact</t>
  </si>
  <si>
    <t>Customer Contact Number</t>
  </si>
  <si>
    <t>Structural Survey (select)</t>
  </si>
  <si>
    <t>Not Required</t>
  </si>
  <si>
    <t>TM Requirements</t>
  </si>
  <si>
    <t>Yes</t>
  </si>
  <si>
    <t>Access Restrictions</t>
  </si>
  <si>
    <t>No issues</t>
  </si>
  <si>
    <t>Pre-site reqiuired</t>
  </si>
  <si>
    <t>No</t>
  </si>
  <si>
    <t>Overpumping/ Draw off?</t>
  </si>
  <si>
    <t>Original WO</t>
  </si>
  <si>
    <t>Original Wirs ID</t>
  </si>
  <si>
    <t>Email</t>
  </si>
  <si>
    <t>Instruction</t>
  </si>
  <si>
    <t xml:space="preserve">Please CCTV and HPWJ as required from SW and Foul sewers downstream from (SW MH 3014 , MH 4002, &amp; MH4901) and (Foul/Combined MH3016, MH 4001, MH4902 &amp; MH4903) Please see sketch. No customer contact as on the public highway. Sewer is also on for an annual Fast Pass and Clean September of each year.  </t>
  </si>
  <si>
    <t>Comments/Further Info</t>
  </si>
  <si>
    <t xml:space="preserve">We arrived on site and set up chapter 8 . We then located 4901 and 4903 at fop 32 . Next , we set up a barrier and lifted the cover of 4903 . Chamber and line clear . Cctv taken from 4903 u/s approx 36m 225mm , all clear . We then moved to 4901 , set up a barrier and lifted the cover . Chamber and line clear . Cctv taken from 4901 u/s approx 36m 225mm , all clear . Next , we moved to 4902 and set up again . We then set up a barrier and lifted the cover . Concrete found in the chamber and line at 4902 . We then removed the concrete from the chamber and line using hand tools , see photo's . Cctv taken from 4902 d/s approx 36m 225mm , all clear . Next , we moved to 4002 and set up once again . We then set up a barrier and lifted the cover . Chamber and line clear . Cctv taken from 4002 d/s approx 35m 225mm . At approx 25m the camera went under water . At approx 35m the camera would go no further due to roots in the line , see cctv . We then moved to 4001 , set up a barrier and lifted the cover . Chamber and line clear . Cctv taken from 4001 d/s approx 38m 225mm , all clear . Next , we moved to 3016 and set up once more . We then set up a barrier and lifted the cover . Chamber and line clear . Cctv taken from 3016 d/s to 4001 approx 15m 225mm , all clear . Finally , we moved to 3014 . We then set up a barrier and lifted the cover . Chamber and line clear . Cctv taken from 3014 d/s approx 20m , silt found . To remove the roots and clean the line , we then went to fill up with water . We then returned to the site and set up at 4002 . 225mm cleaned by hpwj from 4002 u/s approx 40m to remov silt . After hpwj , we then removed the silt from the line using suction and gulley grabs , see photo's . We then cleaned the 225mm line d/s approx 35m to remove the roots . We then took cctv of the line once more , from 4002 d/s to end of reel approx 38m 225mm . We were able to restore flow and remove most of the roots , see cctv . Some root remained as this appears to be coming from a connection on the right at approx 35m , see cctv . To finish , we then took cctv of the line once more from 3014 d/s to 4002 approx 39m 225mm . The line was now clean and clear . U/s of 3014 appears to be hol , see snap shot . Job complete . </t>
  </si>
  <si>
    <t>Insert Plan (new findings - use paint)</t>
  </si>
  <si>
    <t xml:space="preserve"> </t>
  </si>
  <si>
    <t>Photo 1:</t>
  </si>
  <si>
    <t>4901 + 4903 at fop 32</t>
  </si>
  <si>
    <t>Photo 2:</t>
  </si>
  <si>
    <t>chamber and line at 4903</t>
  </si>
  <si>
    <t>Photo 3:</t>
  </si>
  <si>
    <t>chamber and line at 4901</t>
  </si>
  <si>
    <t>Photo 4:</t>
  </si>
  <si>
    <t>4902 at fop 40</t>
  </si>
  <si>
    <t>Photo 5:</t>
  </si>
  <si>
    <t>chamber and line at 4902</t>
  </si>
  <si>
    <t>Photo 6:</t>
  </si>
  <si>
    <t>displacement found in line at 4902</t>
  </si>
  <si>
    <t>Photo 7:</t>
  </si>
  <si>
    <t xml:space="preserve">               concrete removed from line at 4902 </t>
  </si>
  <si>
    <t>Photo 8:</t>
  </si>
  <si>
    <t>4001 at fop 42a</t>
  </si>
  <si>
    <t xml:space="preserve">Photo 9 </t>
  </si>
  <si>
    <t xml:space="preserve">     chamber and line at 4002</t>
  </si>
  <si>
    <t>Photo 10</t>
  </si>
  <si>
    <t xml:space="preserve">             4002 at fop 42a</t>
  </si>
  <si>
    <t>Photo 11</t>
  </si>
  <si>
    <t xml:space="preserve">     chamber and line at 4001</t>
  </si>
  <si>
    <t>Photo 12</t>
  </si>
  <si>
    <t xml:space="preserve">               3016 at fop 44</t>
  </si>
  <si>
    <t>Photo 13</t>
  </si>
  <si>
    <t xml:space="preserve">      chamber and line at 3016</t>
  </si>
  <si>
    <t>Photo 14</t>
  </si>
  <si>
    <t xml:space="preserve">              3014 at fop 27</t>
  </si>
  <si>
    <t>Photo 15</t>
  </si>
  <si>
    <t xml:space="preserve">       chamber and line at 3014</t>
  </si>
  <si>
    <t>Photo 16</t>
  </si>
  <si>
    <t xml:space="preserve">              silt removed from 225mm line at 4002</t>
  </si>
  <si>
    <t>&lt;Select&gt;</t>
  </si>
  <si>
    <t>Further Work 1</t>
  </si>
  <si>
    <t>Cellered Property?</t>
  </si>
  <si>
    <t>Y / N</t>
  </si>
  <si>
    <t>Impact 1</t>
  </si>
  <si>
    <t>Pollution - Internal (no draw of) - Road Closure - Press - CCW complaint - Major Impact to key cust</t>
  </si>
  <si>
    <t>100% Collapse/Deformation - No flow requires &lt;3 draw off or Over pumping / 100% Foul/Combined</t>
  </si>
  <si>
    <t>Make Safe</t>
  </si>
  <si>
    <t>Notes_2</t>
  </si>
  <si>
    <t>Notes_1</t>
  </si>
  <si>
    <t>For Civils works - SLA, Sewer Type, Defect, Depth, Pipe size, Extent of Works, Surface type, Loction &amp; probe details, Access details, Customer details (if req), Traffic Management details, s159 details, Grid ref of dig location.</t>
  </si>
  <si>
    <t>MATRIX 1</t>
  </si>
  <si>
    <t>Internal - External 3+ (no draw offs) - H&amp;S risk - Press - Written Complaint - Minor impact to key cust</t>
  </si>
  <si>
    <t>Partial Collapse - Displaced joint &lt;100% against - Deformation 61-100% / &lt;70% Foul/Combined &lt;100% Surface</t>
  </si>
  <si>
    <t>Replace - Gully</t>
  </si>
  <si>
    <t>Notes_4</t>
  </si>
  <si>
    <t>For Civils works - SLA, Sewer Type, Defect, Depth, Extent of Works, Surface type, Loction &amp; probe details, Access details, Customer details (if req), Traffic Management details, s159 details, Grid ref of dig location.</t>
  </si>
  <si>
    <t>Is this defect the point of blockage?</t>
  </si>
  <si>
    <t>NWD/ Appropriate SLA agreed Agent/NE/NPT/ Standby</t>
  </si>
  <si>
    <t xml:space="preserve">3/7 Day </t>
  </si>
  <si>
    <t>14 Day</t>
  </si>
  <si>
    <t>1-n-1</t>
  </si>
  <si>
    <t>External Flood - Minor dip in road (No H&amp;S risk) - Repeat/Escalated cust contact (SIM points)</t>
  </si>
  <si>
    <t>Displaced joint against &lt;30% with &lt;100% - Deformation 41-60% / &lt;50% Foul/Combined &lt;70% Surface</t>
  </si>
  <si>
    <t>Replace - Dropshaft</t>
  </si>
  <si>
    <t>Notes_3</t>
  </si>
  <si>
    <t>For Civils works - SLA, Sewer Type, Defect, Depth, Trap type, Extent of Works, Surface type, Loction &amp; probe details, Access details, Customer details (if req), Traffic Management details, s159 details, Grid ref of dig location.</t>
  </si>
  <si>
    <t>Type of Further Work Required</t>
  </si>
  <si>
    <t>71-90%</t>
  </si>
  <si>
    <t>7/14 Day</t>
  </si>
  <si>
    <t>1-n-2</t>
  </si>
  <si>
    <t>Blockage - Pest problem</t>
  </si>
  <si>
    <t>Displaced joint against &lt;15% with &lt;30% - Deformation 21-40% / &lt;30% Foul/Combined &lt;50% Surface</t>
  </si>
  <si>
    <t>Trial Hole</t>
  </si>
  <si>
    <t>For Civils works - SLA, Sewer Type,  Defect, Depth, Reason for Gully removal, Surface type, Loction &amp; probe details, Access details, Customer details (if req), Traffic Management details, s159 details, Grid ref of dig location.</t>
  </si>
  <si>
    <t>Matrix 1 Jetting</t>
  </si>
  <si>
    <t>% of issue</t>
  </si>
  <si>
    <t>51-70%</t>
  </si>
  <si>
    <t>Send to IA Mailbox for Review by NPT</t>
  </si>
  <si>
    <t>1-n-3</t>
  </si>
  <si>
    <t>Odour - No H&amp;S impact - No Regulatory Impact - No Brand Impact</t>
  </si>
  <si>
    <t>Displaced joint against flow &lt;5% - deformation 6-20% / &lt;10% Foul/Combined &lt;30% Surface</t>
  </si>
  <si>
    <t>Abandon - Sewer</t>
  </si>
  <si>
    <t>Notes_5</t>
  </si>
  <si>
    <t>For CCTV/Lining works - SLA, Sewer type, Defect, Depth, Pipe size, Extent of Works, Location details, Customer details (if req), Traffic Management details.</t>
  </si>
  <si>
    <t>Impact if reoccurs</t>
  </si>
  <si>
    <t>31-50%</t>
  </si>
  <si>
    <t>1-n-4</t>
  </si>
  <si>
    <r>
      <rPr>
        <sz val="10"/>
        <color indexed="62"/>
        <rFont val="Arial"/>
        <family val="2"/>
      </rPr>
      <t>Displaced joint &lt;5% with flow - Pipe deformation &lt;5% - Trap</t>
    </r>
    <r>
      <rPr>
        <sz val="10"/>
        <rFont val="Arial"/>
        <family val="2"/>
      </rPr>
      <t xml:space="preserve"> / </t>
    </r>
    <r>
      <rPr>
        <sz val="10"/>
        <color indexed="49"/>
        <rFont val="Arial"/>
        <family val="2"/>
      </rPr>
      <t>1-10% restriction on Surface</t>
    </r>
  </si>
  <si>
    <t>Abandon - Manhole</t>
  </si>
  <si>
    <t>Notes_6</t>
  </si>
  <si>
    <t>For Jetting works - SLA, Sewer Type, Defect, Depth, Pipe size, Extent of Works, Access details, Customer details (if req), Traffic Management details.</t>
  </si>
  <si>
    <t>11-30%</t>
  </si>
  <si>
    <t>1-n-5</t>
  </si>
  <si>
    <t>Clear Blockage</t>
  </si>
  <si>
    <t>Notes_7</t>
  </si>
  <si>
    <t>For Lining/Cleaning works - SLA, Sewer Type, Defect, Depth, Pipe size, Extent of Works, Loction &amp; probe details, Access details, Customer details (if req), Traffic Management details, s159 details.</t>
  </si>
  <si>
    <t>% of defect/blockage</t>
  </si>
  <si>
    <t>0&lt;10%</t>
  </si>
  <si>
    <t>1-n-6</t>
  </si>
  <si>
    <t>Back Fill</t>
  </si>
  <si>
    <t xml:space="preserve">            (Civils) / (Jetting)</t>
  </si>
  <si>
    <t>Break Out &amp; Replace</t>
  </si>
  <si>
    <r>
      <rPr>
        <b/>
        <i/>
        <sz val="10"/>
        <color theme="0" tint="-0.499984740745262"/>
        <rFont val="Arial"/>
        <family val="2"/>
      </rPr>
      <t>Photographs:</t>
    </r>
    <r>
      <rPr>
        <i/>
        <sz val="12"/>
        <color theme="0" tint="-0.499984740745262"/>
        <rFont val="Calibri"/>
        <family val="2"/>
      </rPr>
      <t xml:space="preserve"> A Photograph of any probe mark and surroundings must be included as well as a picture of the defect on the Photos tab.</t>
    </r>
  </si>
  <si>
    <t>Break Out Trap Sewer (in line)</t>
  </si>
  <si>
    <t>Impact 2</t>
  </si>
  <si>
    <t>Break Out Trap Manhole  (P Trap)</t>
  </si>
  <si>
    <t>MATRIX 2</t>
  </si>
  <si>
    <t>Build Up/Renew - Manhole</t>
  </si>
  <si>
    <t>Can this defect be lined?</t>
  </si>
  <si>
    <t>Please give reason if NOT?</t>
  </si>
  <si>
    <t>Raise on appropriate SLA agreed Agent/NE/NPT/ Standby</t>
  </si>
  <si>
    <t>Send to IA Mailbox, do not raise on SAP</t>
  </si>
  <si>
    <t>2-n-1</t>
  </si>
  <si>
    <t>Build Up/Renew - Cover Slab</t>
  </si>
  <si>
    <t>2-n-2</t>
  </si>
  <si>
    <t>Build Up/Renew - Reducing Slab</t>
  </si>
  <si>
    <t>The below details MUST be included in any notes.</t>
  </si>
  <si>
    <t>Further Work Comments (Paste into SAP when raising further work)</t>
  </si>
  <si>
    <t>2-n-3</t>
  </si>
  <si>
    <t>CCTV</t>
  </si>
  <si>
    <t>Matrix 2 Civils</t>
  </si>
  <si>
    <t>2-n-4</t>
  </si>
  <si>
    <t>Clean Up</t>
  </si>
  <si>
    <t>2-n-5</t>
  </si>
  <si>
    <t>Clear Debris from Manhole</t>
  </si>
  <si>
    <t>2-n-6</t>
  </si>
  <si>
    <t>Construct - Manhole</t>
  </si>
  <si>
    <t>Construct New Manhole</t>
  </si>
  <si>
    <t>Draw Off/Pump Out</t>
  </si>
  <si>
    <t>Impact 3</t>
  </si>
  <si>
    <t>Excavate</t>
  </si>
  <si>
    <t>MATRIX 3</t>
  </si>
  <si>
    <t>Fencing</t>
  </si>
  <si>
    <t>Appropriate SLA agreed Agent/NE/NPT/ Standby</t>
  </si>
  <si>
    <t>3-n-1</t>
  </si>
  <si>
    <t>Free or Refit Cover</t>
  </si>
  <si>
    <t>3-n-2</t>
  </si>
  <si>
    <t>Insitu Concrete Base</t>
  </si>
  <si>
    <t>Raise on appropriate SLA agree with Agent/NE/NPT</t>
  </si>
  <si>
    <t>3-n-3</t>
  </si>
  <si>
    <t>Insitu Concrete Blinding</t>
  </si>
  <si>
    <t>Matrix 3 Civ c&amp;f</t>
  </si>
  <si>
    <t>3-n-4</t>
  </si>
  <si>
    <t>Install Step Irons/Ladder</t>
  </si>
  <si>
    <t xml:space="preserve">Please ensure all relevant email address' are CC'd in your offsite email.See guidance tab for IA mailboxes &amp; Civils / Jetting mailboxes. </t>
  </si>
  <si>
    <t xml:space="preserve"> Check when entered on SAP</t>
  </si>
  <si>
    <t>3-n-5</t>
  </si>
  <si>
    <t>Investigate/Report on Private Drain</t>
  </si>
  <si>
    <t>3-n-6</t>
  </si>
  <si>
    <t>Investigation/Survey Work</t>
  </si>
  <si>
    <t>New or Reset Frame/Cover</t>
  </si>
  <si>
    <t>Non-Standard Item</t>
  </si>
  <si>
    <t>Further Work 2</t>
  </si>
  <si>
    <t>Over Pumping</t>
  </si>
  <si>
    <t>MATRIX 4</t>
  </si>
  <si>
    <t>Pointing Brickwork</t>
  </si>
  <si>
    <t>4-n-1</t>
  </si>
  <si>
    <t>Precision Cutting</t>
  </si>
  <si>
    <t>Matrix 4 gully MH</t>
  </si>
  <si>
    <t>4-n-2</t>
  </si>
  <si>
    <t>Reinstatement</t>
  </si>
  <si>
    <t>civils</t>
  </si>
  <si>
    <t>4-n-3</t>
  </si>
  <si>
    <t>Repair Benching</t>
  </si>
  <si>
    <t>4-n-4</t>
  </si>
  <si>
    <t>Repair Sewer</t>
  </si>
  <si>
    <t>4-n-5</t>
  </si>
  <si>
    <t>Replace Droshaft</t>
  </si>
  <si>
    <t>4-n-6</t>
  </si>
  <si>
    <t xml:space="preserve">Sewer Cleaning </t>
  </si>
  <si>
    <t>Sewer Lining</t>
  </si>
  <si>
    <t>Specialist - Cutting</t>
  </si>
  <si>
    <t>Anti-Flood Valve</t>
  </si>
  <si>
    <t>MATRIX 5</t>
  </si>
  <si>
    <t>3 Day</t>
  </si>
  <si>
    <t>7 Day</t>
  </si>
  <si>
    <t>5-n-1</t>
  </si>
  <si>
    <t>5-n-2</t>
  </si>
  <si>
    <t>Matrix 5 cctv lining</t>
  </si>
  <si>
    <t>5-n-3</t>
  </si>
  <si>
    <t>jetting</t>
  </si>
  <si>
    <t>5-n-4</t>
  </si>
  <si>
    <t>5-n-5</t>
  </si>
  <si>
    <t>5-n-6</t>
  </si>
  <si>
    <t>MATRIX 6</t>
  </si>
  <si>
    <t>6-n-1</t>
  </si>
  <si>
    <t>6-n-2</t>
  </si>
  <si>
    <t>Matrix 6 investigation</t>
  </si>
  <si>
    <t>6-n-3</t>
  </si>
  <si>
    <t>6-n-4</t>
  </si>
  <si>
    <t>6-n-5</t>
  </si>
  <si>
    <t>Carlisle</t>
  </si>
  <si>
    <t>Bury</t>
  </si>
  <si>
    <t>Category</t>
  </si>
  <si>
    <t>Stop Description</t>
  </si>
  <si>
    <t>Stop Code</t>
  </si>
  <si>
    <t>Cost (£)</t>
  </si>
  <si>
    <t>Unit of Measurement</t>
  </si>
  <si>
    <t>Schedule</t>
  </si>
  <si>
    <t>Previous Rate</t>
  </si>
  <si>
    <t>Increase percentage</t>
  </si>
  <si>
    <t>Depth</t>
  </si>
  <si>
    <t>Size of Pipe</t>
  </si>
  <si>
    <t>Pipe Lengths</t>
  </si>
  <si>
    <t>Impact</t>
  </si>
  <si>
    <t>Proximity to Buildings</t>
  </si>
  <si>
    <t>Proximity to Railway Line</t>
  </si>
  <si>
    <t>Structural Survey</t>
  </si>
  <si>
    <t>Overpumping/Draw Off?</t>
  </si>
  <si>
    <t>Repeat Incident</t>
  </si>
  <si>
    <t>Timeframe of further repeat</t>
  </si>
  <si>
    <t>Health and Safety Risk</t>
  </si>
  <si>
    <t>Customer Impact (SIM)</t>
  </si>
  <si>
    <t>SLA</t>
  </si>
  <si>
    <t>Area Name</t>
  </si>
  <si>
    <t>Stop Group</t>
  </si>
  <si>
    <t>Likelihood of Repeat</t>
  </si>
  <si>
    <t>Highway type</t>
  </si>
  <si>
    <t>Services</t>
  </si>
  <si>
    <t>Chambers and Covers</t>
  </si>
  <si>
    <t>Build up or Renew MH Chamb/Above Ground</t>
  </si>
  <si>
    <t>W2A950511</t>
  </si>
  <si>
    <t>nr</t>
  </si>
  <si>
    <t>General Site Works: Building up or partial renewal of manholes / other chambers</t>
  </si>
  <si>
    <t>Build up or Renew MH Chamb/0-1.5m Dp</t>
  </si>
  <si>
    <t>W2A950512</t>
  </si>
  <si>
    <t>n/a</t>
  </si>
  <si>
    <t>Build up or Renew MH Chamb/1.5-3m Dp</t>
  </si>
  <si>
    <t>W2A950513</t>
  </si>
  <si>
    <t>&lt;1.5m</t>
  </si>
  <si>
    <t>&lt;6m</t>
  </si>
  <si>
    <t>&lt;2m</t>
  </si>
  <si>
    <t>&lt;10m</t>
  </si>
  <si>
    <t>Required</t>
  </si>
  <si>
    <t>N/A</t>
  </si>
  <si>
    <t>&lt;2wks</t>
  </si>
  <si>
    <t>Fatality</t>
  </si>
  <si>
    <t>CCW</t>
  </si>
  <si>
    <t>29-90 days</t>
  </si>
  <si>
    <t>Allerdale</t>
  </si>
  <si>
    <t>Private Land</t>
  </si>
  <si>
    <t>No services</t>
  </si>
  <si>
    <t>Build up or Renew MH Chamb/3-6m Dp</t>
  </si>
  <si>
    <t>W2A950514</t>
  </si>
  <si>
    <t>1.5m-3m</t>
  </si>
  <si>
    <t>6m-10m</t>
  </si>
  <si>
    <t>Pollution</t>
  </si>
  <si>
    <t>2-4m</t>
  </si>
  <si>
    <t>&gt;10m</t>
  </si>
  <si>
    <t>Complete</t>
  </si>
  <si>
    <t>No vehicular access</t>
  </si>
  <si>
    <t xml:space="preserve">Overpumping </t>
  </si>
  <si>
    <t>2wks-6wks</t>
  </si>
  <si>
    <t>Public Injury Major</t>
  </si>
  <si>
    <t>Escalated Contact</t>
  </si>
  <si>
    <t>&gt;90 day</t>
  </si>
  <si>
    <t>Barrow</t>
  </si>
  <si>
    <t>POS</t>
  </si>
  <si>
    <t>&lt; 6" Water supply</t>
  </si>
  <si>
    <t>Build up or Renew MH Inst Cover Slab</t>
  </si>
  <si>
    <t>W2A950515</t>
  </si>
  <si>
    <t>3m-4.5m</t>
  </si>
  <si>
    <t>10m-20m</t>
  </si>
  <si>
    <t>Internal</t>
  </si>
  <si>
    <t>&gt;4m</t>
  </si>
  <si>
    <t>Traffic Sensitive</t>
  </si>
  <si>
    <t>No Machine Access</t>
  </si>
  <si>
    <t>Draw Off</t>
  </si>
  <si>
    <t>6wks-3mths</t>
  </si>
  <si>
    <t>Public Injury Minor</t>
  </si>
  <si>
    <t>First Call</t>
  </si>
  <si>
    <t>Blackburn</t>
  </si>
  <si>
    <t>Alleyway</t>
  </si>
  <si>
    <t>&gt; 6" Water Supply</t>
  </si>
  <si>
    <t>Build up or Renew MH Inst Reducing Slab</t>
  </si>
  <si>
    <t>W2A950516</t>
  </si>
  <si>
    <t>&gt;4.5</t>
  </si>
  <si>
    <t>20m-30m</t>
  </si>
  <si>
    <t>External</t>
  </si>
  <si>
    <t>Physical Obstructions</t>
  </si>
  <si>
    <t>3mths-12mths</t>
  </si>
  <si>
    <t>Employee Injury Minor</t>
  </si>
  <si>
    <t>Prosecution</t>
  </si>
  <si>
    <t>Blackpool</t>
  </si>
  <si>
    <t>Private Field</t>
  </si>
  <si>
    <t>Low/Medium Voltage Electricity</t>
  </si>
  <si>
    <t>Build up or Renew MH EO Workg in Side Rd</t>
  </si>
  <si>
    <t>W2A950517</t>
  </si>
  <si>
    <t>30m-40m</t>
  </si>
  <si>
    <t>Subsidence</t>
  </si>
  <si>
    <t>Access only at certain times</t>
  </si>
  <si>
    <t>&gt;12mths</t>
  </si>
  <si>
    <t>Long Term Health Damage</t>
  </si>
  <si>
    <t>Questions under Caution</t>
  </si>
  <si>
    <t>Bolton</t>
  </si>
  <si>
    <t>Side Street</t>
  </si>
  <si>
    <t>High Voltage Electricity</t>
  </si>
  <si>
    <t>Build up or Renew MH EO Workg in Main Rd</t>
  </si>
  <si>
    <t>W2A950518</t>
  </si>
  <si>
    <t>&gt;40m</t>
  </si>
  <si>
    <t>Highway Flooding</t>
  </si>
  <si>
    <t>Via Third Party Land</t>
  </si>
  <si>
    <t>Employee Injury Major</t>
  </si>
  <si>
    <t>Repeat Contact</t>
  </si>
  <si>
    <t>Burnley</t>
  </si>
  <si>
    <t>Main Road</t>
  </si>
  <si>
    <t>Fibre Optics</t>
  </si>
  <si>
    <t>Wks in Chambs/Benching/0-1.5m Dp</t>
  </si>
  <si>
    <t>W2A950711</t>
  </si>
  <si>
    <t>General Site Works: Minor works within chambers</t>
  </si>
  <si>
    <t>Blockage</t>
  </si>
  <si>
    <t>Stage 1 Written</t>
  </si>
  <si>
    <t>High Pressure Gas Main</t>
  </si>
  <si>
    <t>Wks in Chambs/Benching/1.5-3m Dp</t>
  </si>
  <si>
    <t>W2A950712</t>
  </si>
  <si>
    <t>Odour</t>
  </si>
  <si>
    <t>Stage 1 Escalated</t>
  </si>
  <si>
    <t>Duel Carriageway</t>
  </si>
  <si>
    <t>Telecoms cable</t>
  </si>
  <si>
    <t>Wks in Chambs/Benching/3-4.5m Dp</t>
  </si>
  <si>
    <t>W2A950713</t>
  </si>
  <si>
    <t>&gt;900</t>
  </si>
  <si>
    <t>Stage 2 Written</t>
  </si>
  <si>
    <t>Chester</t>
  </si>
  <si>
    <t>Wks in Chambs/Benching/4.5-6m Dp</t>
  </si>
  <si>
    <t>W2A950714</t>
  </si>
  <si>
    <t>Warning Letter</t>
  </si>
  <si>
    <t>Chorley</t>
  </si>
  <si>
    <t>Wks in Chambs/Point Bkwk/0-1.5m Dp</t>
  </si>
  <si>
    <t>W2A950721</t>
  </si>
  <si>
    <t>Exec Escalation</t>
  </si>
  <si>
    <t>Congleton</t>
  </si>
  <si>
    <t>Wks in Chambs/Point Bkwk &gt;1.5m Dp</t>
  </si>
  <si>
    <t>W2A950722</t>
  </si>
  <si>
    <t>Copeland</t>
  </si>
  <si>
    <t>Wks in Chambs/Anti-flood Valve/0-1.5m Dp</t>
  </si>
  <si>
    <t>W2A950731</t>
  </si>
  <si>
    <t>Craven</t>
  </si>
  <si>
    <t>Wks in Chambs/Anti-flood Valve/ &gt;1.5m Dp</t>
  </si>
  <si>
    <t>W2A950732</t>
  </si>
  <si>
    <t>Crewe</t>
  </si>
  <si>
    <t>Wks in MH Install Step Irons/ladders</t>
  </si>
  <si>
    <t>W2A950741</t>
  </si>
  <si>
    <t>Eden</t>
  </si>
  <si>
    <t>New / Reset Frame/Cover/0-0.4m2 /Unmade</t>
  </si>
  <si>
    <t>W2A950411</t>
  </si>
  <si>
    <t>General Site Works: New or Reset Chamber Cover and Frame</t>
  </si>
  <si>
    <t>Ellesmere Port</t>
  </si>
  <si>
    <t>New / Reset Frame Cover/&gt;0.4m2 /Unmade</t>
  </si>
  <si>
    <t>W2A950412</t>
  </si>
  <si>
    <t>Fylde</t>
  </si>
  <si>
    <t>New/Reset Frame/Cover/0-0.4m2 /Surfaced</t>
  </si>
  <si>
    <t>W2A950421</t>
  </si>
  <si>
    <t>Halton</t>
  </si>
  <si>
    <t>New/Reset Frame/Cover/&gt;0.4m2 /Surfaced</t>
  </si>
  <si>
    <t>W2A950422</t>
  </si>
  <si>
    <t>High Peak</t>
  </si>
  <si>
    <t>New/Reset Frame/Cover/0-0.4m2 /RoadTech</t>
  </si>
  <si>
    <t>W2A950431</t>
  </si>
  <si>
    <t>Hyndburn</t>
  </si>
  <si>
    <t>New/Reset Frame/Cover/&gt;0.4m2 /RoadTech</t>
  </si>
  <si>
    <t>W2A950432</t>
  </si>
  <si>
    <t>Knowsley</t>
  </si>
  <si>
    <t>Refit or Free Cover/0-0.4m2 opening</t>
  </si>
  <si>
    <t>W2A950311</t>
  </si>
  <si>
    <t>General Site Works: Refit Displaced Covers / Lifting Covers</t>
  </si>
  <si>
    <t>Lancaster</t>
  </si>
  <si>
    <t>Refit of Free Cover/&gt;0.4m2 opening</t>
  </si>
  <si>
    <t>W2A950312</t>
  </si>
  <si>
    <t>Liverpool</t>
  </si>
  <si>
    <t>Ring MH Type1/1200-1350mm Dia/0-1.5m Dp</t>
  </si>
  <si>
    <t>W2A950611</t>
  </si>
  <si>
    <t>New installations manhole</t>
  </si>
  <si>
    <t>Macclesfield</t>
  </si>
  <si>
    <t>Ring MH Type1/1200-1350mm Dia/1.5-3m Dp</t>
  </si>
  <si>
    <t>W2A950612</t>
  </si>
  <si>
    <t>Manchester</t>
  </si>
  <si>
    <t>Ring MH Type1/1200-1350mm Dia/3-4.5m Dp</t>
  </si>
  <si>
    <t>W2A950613</t>
  </si>
  <si>
    <t>N Shropshire</t>
  </si>
  <si>
    <t>Ring MH Type1/1200-1350mm Dia/4.5-6m Dp</t>
  </si>
  <si>
    <t>W2A950614</t>
  </si>
  <si>
    <t>Newcastle-u-L</t>
  </si>
  <si>
    <t>Ring MH Type1/1200-1350mm Dia/&gt;6m Dp</t>
  </si>
  <si>
    <t>W2A950615</t>
  </si>
  <si>
    <t>Oldham</t>
  </si>
  <si>
    <t>Ring MH Type1/1200-1350mm Dia/EO Side Rd</t>
  </si>
  <si>
    <t>W2A950616</t>
  </si>
  <si>
    <t>m</t>
  </si>
  <si>
    <t>Pendle</t>
  </si>
  <si>
    <t>Ring MH Type1/1200-1350mm Dia/EO Main Rd</t>
  </si>
  <si>
    <t>W2A950617</t>
  </si>
  <si>
    <t>Preston</t>
  </si>
  <si>
    <t>Ring MH Type1/1500-1800mm Dia/0-1.5m Dp</t>
  </si>
  <si>
    <t>W2A950621</t>
  </si>
  <si>
    <t>Ribble Valley</t>
  </si>
  <si>
    <t>Ring MH Type1/1500-1800mm Dia/1.5-3m Dp</t>
  </si>
  <si>
    <t>W2A950622</t>
  </si>
  <si>
    <t>Rochdale</t>
  </si>
  <si>
    <t>Ring MH Type1/1500-1800mm Dia/3-4.5m Dp</t>
  </si>
  <si>
    <t>W2A950623</t>
  </si>
  <si>
    <t>Rossendale</t>
  </si>
  <si>
    <t>Ring MH Type1/1500-1800mm Dia/4.5-6m Dp</t>
  </si>
  <si>
    <t>W2A950624</t>
  </si>
  <si>
    <t>Salford</t>
  </si>
  <si>
    <t>Ring MH Type1/1500-1800mm Dia/&gt;6m Dp</t>
  </si>
  <si>
    <t>W2A950625</t>
  </si>
  <si>
    <t>Sefton</t>
  </si>
  <si>
    <t>Ring MH Type1/1500-1800mm Dia/EO Side Rd</t>
  </si>
  <si>
    <t>W2A950626</t>
  </si>
  <si>
    <t>South Lakeland</t>
  </si>
  <si>
    <t>Ring MH Type1/1500-1800mm Dia/EO Main Rd</t>
  </si>
  <si>
    <t>W2A950627</t>
  </si>
  <si>
    <t>South Ribble</t>
  </si>
  <si>
    <t>Ring MH Type1/2100-2400mm Dia/0-1.5m Dp</t>
  </si>
  <si>
    <t>W2A950631</t>
  </si>
  <si>
    <t>St Helens</t>
  </si>
  <si>
    <t>Ring MH Type1/2100-2400mm Dia/1.5-3m Dp</t>
  </si>
  <si>
    <t>W2A950632</t>
  </si>
  <si>
    <t>Staffs Moors</t>
  </si>
  <si>
    <t>Ring MH Type1/2100-2400mm Dia/3-4.5m Dp</t>
  </si>
  <si>
    <t>W2A950633</t>
  </si>
  <si>
    <t>Stockport</t>
  </si>
  <si>
    <t>Ring MH Type1/2100-2400mm Dia/4.5-6m Dp</t>
  </si>
  <si>
    <t>W2A950634</t>
  </si>
  <si>
    <t>Tameside</t>
  </si>
  <si>
    <t>Ring MH Type1/2100-2400mm Dia/&gt;6m Dp</t>
  </si>
  <si>
    <t>W2A950635</t>
  </si>
  <si>
    <t>Trafford</t>
  </si>
  <si>
    <t>Ring MH Type1/2100-2400mm Dia/EO Side Rd</t>
  </si>
  <si>
    <t>W2A950636</t>
  </si>
  <si>
    <t>Vale Royal</t>
  </si>
  <si>
    <t>Ring MH Type1/2100-2400mm Dia/EO Main Rd</t>
  </si>
  <si>
    <t>W2A950637</t>
  </si>
  <si>
    <t>Warrington</t>
  </si>
  <si>
    <t>Ring MH Type2/2400-3000mm Dia/1.5-3m Dp</t>
  </si>
  <si>
    <t>W2A950641</t>
  </si>
  <si>
    <t>West Lancs</t>
  </si>
  <si>
    <t>Ring MH Type2/2400-3000mm Dia/3-4.5m Dp</t>
  </si>
  <si>
    <t>W2A950642</t>
  </si>
  <si>
    <t>Wigan</t>
  </si>
  <si>
    <t>Ring MH Type2/2400-3000mm Dia/4.5-6m Dp</t>
  </si>
  <si>
    <t>W2A950643</t>
  </si>
  <si>
    <t>Wirral</t>
  </si>
  <si>
    <t>Ring MH Type2/2400-3000mm Dia/&gt;6m Dp</t>
  </si>
  <si>
    <t>W2A950644</t>
  </si>
  <si>
    <t>Wyre</t>
  </si>
  <si>
    <t>Ring MH Type2/2400-3000mm Dia/EO Side Rd</t>
  </si>
  <si>
    <t>W2A950645</t>
  </si>
  <si>
    <t>N1 Clump</t>
  </si>
  <si>
    <t>Ring MH Type2/2400-3000mm Dia/EO Main Rd</t>
  </si>
  <si>
    <t>W2A950646</t>
  </si>
  <si>
    <t>N2 Clump</t>
  </si>
  <si>
    <t>Ring MH Type3/900 x 675mm Dia/0-1.5m Dp</t>
  </si>
  <si>
    <t>W2A950651</t>
  </si>
  <si>
    <t>N3 Clump</t>
  </si>
  <si>
    <t>Ring MH Type3/900 x 675mm Dia/1.5-2m Dp</t>
  </si>
  <si>
    <t>W2A950652</t>
  </si>
  <si>
    <t>N4 Clump</t>
  </si>
  <si>
    <t>Ring MH Type3/900 x 675mm Dia/&gt;2m Dp</t>
  </si>
  <si>
    <t>W2A950653</t>
  </si>
  <si>
    <t>N5 Clump</t>
  </si>
  <si>
    <t>Ring MH Type3/900 x 675mm Dia/EO Side Rd</t>
  </si>
  <si>
    <t>W2A950654</t>
  </si>
  <si>
    <t>N6 Clump</t>
  </si>
  <si>
    <t>Ring MH Type3/900 x 675mm Dia/EO Main Rd</t>
  </si>
  <si>
    <t>W2A950655</t>
  </si>
  <si>
    <t>N7 Clump</t>
  </si>
  <si>
    <t>Ring MH Type3/900 x 825mm Dia/0-1.5m Dp</t>
  </si>
  <si>
    <t>W2A950661</t>
  </si>
  <si>
    <t>N8 Clump</t>
  </si>
  <si>
    <t>Ring MH Type3/900 x 825mm Dia/1.5-2m Dp</t>
  </si>
  <si>
    <t>W2A950662</t>
  </si>
  <si>
    <t>Ring MH Type3/900 x 825mm Dia/&gt;2m Dp</t>
  </si>
  <si>
    <t>W2A950663</t>
  </si>
  <si>
    <t>Ring MH Type3/900 x 825mm Dia/EO Side Rd</t>
  </si>
  <si>
    <t>W2A950664</t>
  </si>
  <si>
    <t>Ring MH Type3/900 x 825mm Dia/EO Main Rd</t>
  </si>
  <si>
    <t>W2A950665</t>
  </si>
  <si>
    <t>Ring MH Type4/900-1200mm Dia/0-1.5m Dp</t>
  </si>
  <si>
    <t>W2A950671</t>
  </si>
  <si>
    <t>Ring MH Type4/900-1200mm Dia/1.5-2m Dp</t>
  </si>
  <si>
    <t>W2A950672</t>
  </si>
  <si>
    <t>Ring MH Type4/900-1200mm Dia/&gt;2m Dp</t>
  </si>
  <si>
    <t>W2A950673</t>
  </si>
  <si>
    <t>Ring MH Type4/900-1200mm Dia/EO Side Rd</t>
  </si>
  <si>
    <t>W2A950674</t>
  </si>
  <si>
    <t>Ring MH Type4/900-1200mm Dia/EO Main Rd</t>
  </si>
  <si>
    <t>W2A950675</t>
  </si>
  <si>
    <t>Excavation/EO for Rock / Hard Mat'l</t>
  </si>
  <si>
    <t>W2A950681</t>
  </si>
  <si>
    <t>m³</t>
  </si>
  <si>
    <t>Proprietary MH Type5/450mm Dia/&gt;1m Dp</t>
  </si>
  <si>
    <t>W2A950691</t>
  </si>
  <si>
    <t>Proprietary MH Type5/450mm Dia/1-1.5m Dp</t>
  </si>
  <si>
    <t>W2A950692</t>
  </si>
  <si>
    <t>Pre-cast MH Type6/1200x750mm/&lt;1m Dp</t>
  </si>
  <si>
    <t>W2A950693</t>
  </si>
  <si>
    <t>Pre-cast MH Type6/1200x750mm/1-1.5m Dp</t>
  </si>
  <si>
    <t>W2A950694</t>
  </si>
  <si>
    <t>Pre-cast MH Type7/450x450mm/&lt;1m Dp</t>
  </si>
  <si>
    <t>W2A950695</t>
  </si>
  <si>
    <t>Pre-cast MH Type7/450x450mm/1-1.5m Dp</t>
  </si>
  <si>
    <t>W2A950696</t>
  </si>
  <si>
    <t>Dropshafts</t>
  </si>
  <si>
    <t>Replace Extg Dropshaft/Not in Trench</t>
  </si>
  <si>
    <t>W2A963811</t>
  </si>
  <si>
    <t>Pipework Ancillaries: Replace Existing Dropshafts</t>
  </si>
  <si>
    <t>Replace Extg Dropshaft/0-1.5m Dp</t>
  </si>
  <si>
    <t>W2A963812</t>
  </si>
  <si>
    <t>Replace Extg Dropshaft/1.5-3m Dp</t>
  </si>
  <si>
    <t>W2A963813</t>
  </si>
  <si>
    <t>Replace Extg Dropshaft/3-4.5m Dp</t>
  </si>
  <si>
    <t>W2A963814</t>
  </si>
  <si>
    <t>Replace Extg Dropshaft/4.5-6m Dp</t>
  </si>
  <si>
    <t>W2A963815</t>
  </si>
  <si>
    <t>Replace Extg Dropshaft/EO for Side Rd</t>
  </si>
  <si>
    <t>W2A963816</t>
  </si>
  <si>
    <t>Replace Extg Dropshaft/EO for Main Rd</t>
  </si>
  <si>
    <t>W2A963817</t>
  </si>
  <si>
    <t>Make Site Safe/Set up/Maintain/Remove</t>
  </si>
  <si>
    <t>W2A960211</t>
  </si>
  <si>
    <t xml:space="preserve">General Site Works: Make Site Safe </t>
  </si>
  <si>
    <t>Make Site Safe/Inspect&amp;Maintain</t>
  </si>
  <si>
    <t>W2A960221</t>
  </si>
  <si>
    <t>day</t>
  </si>
  <si>
    <t>Trial Hole/Unmade</t>
  </si>
  <si>
    <t>W2A960110</t>
  </si>
  <si>
    <t>Ground Investigation: Trial Holes / Trenches</t>
  </si>
  <si>
    <t>Trial Hole/Surfaced</t>
  </si>
  <si>
    <t>W2A960121</t>
  </si>
  <si>
    <t>Excavation/Unmade/0-1.5m Dp</t>
  </si>
  <si>
    <t>W2A961011</t>
  </si>
  <si>
    <t>Excavation</t>
  </si>
  <si>
    <t>Excavation/Unmade/over 1.5m Dp</t>
  </si>
  <si>
    <t>W2A961012</t>
  </si>
  <si>
    <t>Excavation/Surfaced/0-1.5m Dp</t>
  </si>
  <si>
    <t>W2A961021</t>
  </si>
  <si>
    <t>Excavation/Surfaced/over 1.5m Dp</t>
  </si>
  <si>
    <t>W2A961022</t>
  </si>
  <si>
    <t>Excavation/EO Rock / Hard Mat'l</t>
  </si>
  <si>
    <t>W2A961031</t>
  </si>
  <si>
    <t>Fencing/Type A,B,C, D</t>
  </si>
  <si>
    <t>W2A961211</t>
  </si>
  <si>
    <t>Sundries: Fencing</t>
  </si>
  <si>
    <t>GroundWorks Backfill</t>
  </si>
  <si>
    <t>Filling/Selected excavated matl/0-1m3</t>
  </si>
  <si>
    <t>W2A961111</t>
  </si>
  <si>
    <t>Sundries: Filling</t>
  </si>
  <si>
    <t>Filling/Selected excavated matl/1-5m3</t>
  </si>
  <si>
    <t>W2A961112</t>
  </si>
  <si>
    <t>Filling/Selected excavated matl/5-20m3</t>
  </si>
  <si>
    <t>W2A961113</t>
  </si>
  <si>
    <t>Filling/Selected excavated matl/&gt;20m3</t>
  </si>
  <si>
    <t>W2A961114</t>
  </si>
  <si>
    <t>Filling/Imported Type 1 Sub-base/0-1m3</t>
  </si>
  <si>
    <t>W2A961121</t>
  </si>
  <si>
    <t>Filling/Imported Type 1 Sub-base/1-5m3</t>
  </si>
  <si>
    <t>W2A961122</t>
  </si>
  <si>
    <t>Filling/Imported Type 1 Sub-base/5-20m3</t>
  </si>
  <si>
    <t>W2A961123</t>
  </si>
  <si>
    <t>Filling/Imported Type 1 Sub-base/&gt;20m3</t>
  </si>
  <si>
    <t>W2A961124</t>
  </si>
  <si>
    <t>Abandonment</t>
  </si>
  <si>
    <t>Insitu Concrete/Blinding/0-150mm Dp</t>
  </si>
  <si>
    <t>W2A960911</t>
  </si>
  <si>
    <t>Sundries: Insitu-concrete</t>
  </si>
  <si>
    <t>Insitu Concrete/Basesetc/Plain/0-300mmDp</t>
  </si>
  <si>
    <t>W2A960921</t>
  </si>
  <si>
    <t>Roads &amp; Pavings/Footpath</t>
  </si>
  <si>
    <t>W2A960811</t>
  </si>
  <si>
    <t>m²</t>
  </si>
  <si>
    <t>Sundries: Roads and Pavings</t>
  </si>
  <si>
    <t>Roads &amp; Pavings/Side Road</t>
  </si>
  <si>
    <t>W2A960812</t>
  </si>
  <si>
    <t>Roads &amp; Pavings/Main Road</t>
  </si>
  <si>
    <t>W2A960813</t>
  </si>
  <si>
    <t>Abandon  Pipe/0-300mm Dia/0-5m</t>
  </si>
  <si>
    <t>W2A504211</t>
  </si>
  <si>
    <t>Abandon  Pipe/0-300mm Dia/5-20m</t>
  </si>
  <si>
    <t>W2A504212</t>
  </si>
  <si>
    <t>Abandon  Pipe/0-300mm Dia/20-100m</t>
  </si>
  <si>
    <t>W2A504213</t>
  </si>
  <si>
    <t>Abandon  Pipe/0-300mm Dia/&gt;100m</t>
  </si>
  <si>
    <t>W2A504214</t>
  </si>
  <si>
    <t>Abandon  Pipe/300-600mm Dia/0-5m</t>
  </si>
  <si>
    <t>W2A504221</t>
  </si>
  <si>
    <t>Abandon  Pipe/300-600mm Dia/5-20m</t>
  </si>
  <si>
    <t>W2A504222</t>
  </si>
  <si>
    <t>Abandon  Pipe/300-600mm Dia/20-100m</t>
  </si>
  <si>
    <t>W2A504223</t>
  </si>
  <si>
    <t>Abandon  Pipe/300-600mm Dia/&gt;100m</t>
  </si>
  <si>
    <t>W2A504224</t>
  </si>
  <si>
    <t>Abandon  Pipe/600-1000mm Dia/0-5m</t>
  </si>
  <si>
    <t>W2A504231</t>
  </si>
  <si>
    <t>Abandon  Pipe/600-1000mm Dia/5-20m</t>
  </si>
  <si>
    <t>W2A504232</t>
  </si>
  <si>
    <t>Abandon  Pipe/600-1000mm Dia/20-100m</t>
  </si>
  <si>
    <t>W2A504233</t>
  </si>
  <si>
    <t>Abandon  Pipe/600-1000mm Dia/&gt;100m</t>
  </si>
  <si>
    <t>W2A504234</t>
  </si>
  <si>
    <t>Abandon  Pipe/1000-1500mm Dia/0-5m</t>
  </si>
  <si>
    <t>W2A504241</t>
  </si>
  <si>
    <t>Abandon  Pipe/1000-1500mm Dia/5-20m</t>
  </si>
  <si>
    <t>W2A504242</t>
  </si>
  <si>
    <t>Abandon Pipe/1000-1500mm Dia/20-100m</t>
  </si>
  <si>
    <t>W2A504243</t>
  </si>
  <si>
    <t>Abandon Pipe/1000-1500mm Dia/&gt;100m</t>
  </si>
  <si>
    <t>W2A504244</t>
  </si>
  <si>
    <t>Abandon  MH/1200mm Dia/0-1.5m Dp</t>
  </si>
  <si>
    <t>W2A504251</t>
  </si>
  <si>
    <t>Abandon  MH/1200mm Dia/1.5-3m Dp</t>
  </si>
  <si>
    <t>W2A504252</t>
  </si>
  <si>
    <t>Abandon  MH/1200mm Dia/3-4.5m Dp</t>
  </si>
  <si>
    <t>W2A504253</t>
  </si>
  <si>
    <t>Abandon  MH/1200mm Dia/4.5-5m Dp</t>
  </si>
  <si>
    <t>W2A504254</t>
  </si>
  <si>
    <t>Abandon  MH/1200mm Dia/&gt;6m Dp</t>
  </si>
  <si>
    <t>W2A504255</t>
  </si>
  <si>
    <t>Abandon  MH/2400mm Dia/0-1.5m Dp</t>
  </si>
  <si>
    <t>W2A504261</t>
  </si>
  <si>
    <t>Abandon  MH/2400mm Dia/1.5-3m Dp</t>
  </si>
  <si>
    <t>W2A504262</t>
  </si>
  <si>
    <t>Abandon  MH/2400mm Dia/3-4.5m Dp</t>
  </si>
  <si>
    <t>W2A504263</t>
  </si>
  <si>
    <t>Abandon  MH/2400mm Dia/4.5-6m Dp</t>
  </si>
  <si>
    <t>W2A504264</t>
  </si>
  <si>
    <t>Abandon MH/2400mm Dia/&gt;6m Dp</t>
  </si>
  <si>
    <t>W2A504265</t>
  </si>
  <si>
    <t xml:space="preserve">Abandon MH/E/O for piping through </t>
  </si>
  <si>
    <t>W2A504271</t>
  </si>
  <si>
    <t>Clear Debris</t>
  </si>
  <si>
    <t>Clear Debris from Manholes</t>
  </si>
  <si>
    <t>W2A974511</t>
  </si>
  <si>
    <t>Clearance: Clearing Debris from Manholes</t>
  </si>
  <si>
    <t>Gullies</t>
  </si>
  <si>
    <t>B'Out&amp;Repl Gully/Domestic</t>
  </si>
  <si>
    <t>W2A974011</t>
  </si>
  <si>
    <t>Maintenance: Break Out Gully / Trap</t>
  </si>
  <si>
    <t>B'Out&amp;Repl Gully/Trap/Sewer/0-150mmDia</t>
  </si>
  <si>
    <t>W2A974021</t>
  </si>
  <si>
    <t>B'Out&amp;Repl Gully/Trap/Sewer/150-300mmDia</t>
  </si>
  <si>
    <t>W2A974022</t>
  </si>
  <si>
    <t>B'Out&amp;Repl Gully/Trap/Sewer/EO Side Rd</t>
  </si>
  <si>
    <t>W2A974023</t>
  </si>
  <si>
    <t>B'Out&amp;Repl Gully/Trap/Sewer/EO Main Rd</t>
  </si>
  <si>
    <t>W2A974024</t>
  </si>
  <si>
    <t>B'Out&amp;Repl Gully/Trap/MH/0-150mm Dia</t>
  </si>
  <si>
    <t>W2A974031</t>
  </si>
  <si>
    <t>B'Out&amp;Repl Gully/Trap/MH/150-300mm Dia</t>
  </si>
  <si>
    <t>W2A974032</t>
  </si>
  <si>
    <t>Clean Ups</t>
  </si>
  <si>
    <t>CleanUpSewage/Flooding extent assessm't</t>
  </si>
  <si>
    <t>W2A974411</t>
  </si>
  <si>
    <t>incident</t>
  </si>
  <si>
    <t>Clearance: General Clean-up – External/Internal Areas</t>
  </si>
  <si>
    <t>CleanUpSewage/Flooding/Internal</t>
  </si>
  <si>
    <t>W2A974412</t>
  </si>
  <si>
    <t>property</t>
  </si>
  <si>
    <t>CleanUpSewage/Flooding/External Private</t>
  </si>
  <si>
    <t>W2A974413</t>
  </si>
  <si>
    <t>CleanUpSewage/Flooding/External Highway</t>
  </si>
  <si>
    <t>W2A974414</t>
  </si>
  <si>
    <t>CleanUpSewage/ Flooding/Watercourses</t>
  </si>
  <si>
    <t>W2A974415</t>
  </si>
  <si>
    <t xml:space="preserve">CleanUpSewage/ CSO Outfall Grilles </t>
  </si>
  <si>
    <t>W2A974416</t>
  </si>
  <si>
    <t>Investigation</t>
  </si>
  <si>
    <t>Investigation/Survey Work/2 Men + Van</t>
  </si>
  <si>
    <t>W2A523311</t>
  </si>
  <si>
    <t>hr</t>
  </si>
  <si>
    <t>General Site Works: Investigation / Survey Work</t>
  </si>
  <si>
    <t>Investigation/Survey Work/Type 1 Unit</t>
  </si>
  <si>
    <t>W2A523312</t>
  </si>
  <si>
    <t>Investigation/Survey Work/Type 2 Unit</t>
  </si>
  <si>
    <t>W2A523313</t>
  </si>
  <si>
    <t>Investigation/Survey Work/Type 3 Unit</t>
  </si>
  <si>
    <t>W2A523314</t>
  </si>
  <si>
    <t>Investigation/Survey Work/Type 4 Unit</t>
  </si>
  <si>
    <t>W2A523315</t>
  </si>
  <si>
    <t>Investigation/Survey Work/Type 5 Unit</t>
  </si>
  <si>
    <t>W2A523316</t>
  </si>
  <si>
    <t>Investigation/Survey Work/Type 6 Unit</t>
  </si>
  <si>
    <t>W2A523317</t>
  </si>
  <si>
    <t>Investigation/SurveyWork/Disab Unit</t>
  </si>
  <si>
    <t>W2A523318</t>
  </si>
  <si>
    <t>Investigation/SurveyWork/Remote Hose Reel</t>
  </si>
  <si>
    <t>W2A523319</t>
  </si>
  <si>
    <t>Investigation/SurveyWork/Type 8 Citiflex Unit</t>
  </si>
  <si>
    <t>W2A523320</t>
  </si>
  <si>
    <t>Serviceability Investigation Survey</t>
  </si>
  <si>
    <t>W2A524910</t>
  </si>
  <si>
    <t>Investigation &amp; Reporting for Serviceability</t>
  </si>
  <si>
    <t>Reporting</t>
  </si>
  <si>
    <t>Data Analysis &amp; Reporting</t>
  </si>
  <si>
    <t>W2A524920</t>
  </si>
  <si>
    <t>Connectivity Surveys</t>
  </si>
  <si>
    <t>Surface Water Connectivity Survey</t>
  </si>
  <si>
    <t>W2A525010</t>
  </si>
  <si>
    <t>Connectivity Survey</t>
  </si>
  <si>
    <t>Sewerage Connectivity Survey</t>
  </si>
  <si>
    <t>W2A525020</t>
  </si>
  <si>
    <t>Combined Connectivity Surveys</t>
  </si>
  <si>
    <t>W2A525030</t>
  </si>
  <si>
    <t>CCTV Survey/Fast Pass/0-600mm Dia</t>
  </si>
  <si>
    <t>W2A523911</t>
  </si>
  <si>
    <t>Pipework Ancillaries: CCTV Survey</t>
  </si>
  <si>
    <t>CCTV Survey/Fast Pass/600-1500mm Dia</t>
  </si>
  <si>
    <t>W2A523912</t>
  </si>
  <si>
    <t>CCTV Survey/Structural/0-600mm Dia</t>
  </si>
  <si>
    <t>W2A523921</t>
  </si>
  <si>
    <t>CCTV Survey/Structural/600-1500mm Dia</t>
  </si>
  <si>
    <t>W2A523922</t>
  </si>
  <si>
    <t>CCTV Survey/Light Ring/0-600mm Dia</t>
  </si>
  <si>
    <t>W2A523931</t>
  </si>
  <si>
    <t>CCTV Survey/Light Ring/600-1500mm Dia</t>
  </si>
  <si>
    <t>W2A523932</t>
  </si>
  <si>
    <t>DrawOff Overpumping</t>
  </si>
  <si>
    <t>Pump, Draw Off/&gt;28,000litre tanker</t>
  </si>
  <si>
    <t>W2A534611</t>
  </si>
  <si>
    <t>Clearance: Pump / Draw Off</t>
  </si>
  <si>
    <t>Pump, Draw Off/18,000litre tanker</t>
  </si>
  <si>
    <t>W2A534612</t>
  </si>
  <si>
    <t>Pump, Draw Off/&gt;14,000litre tanker</t>
  </si>
  <si>
    <t>W2A534613</t>
  </si>
  <si>
    <t>Pump, Draw Off/9,000litre tanker</t>
  </si>
  <si>
    <t>W2A534614</t>
  </si>
  <si>
    <t>Major Overpump/SetUp&amp;Rem/0-150mm Dia</t>
  </si>
  <si>
    <t>W2A533511</t>
  </si>
  <si>
    <t>General Site Works: Major Overpumping</t>
  </si>
  <si>
    <t>Major Overpump/SetUp&amp;Rem/200-300mm Dia</t>
  </si>
  <si>
    <t>W2A533512</t>
  </si>
  <si>
    <t>Major Overpump/Maintain/0-150mm Dia</t>
  </si>
  <si>
    <t>W2A533521</t>
  </si>
  <si>
    <t>Major Overpump/Maintain/200-300mm Dia</t>
  </si>
  <si>
    <t>W2A533522</t>
  </si>
  <si>
    <t>New Sewers</t>
  </si>
  <si>
    <t>New Grav Sewer/150mm Dia/Not in Trench</t>
  </si>
  <si>
    <t>W2A543611</t>
  </si>
  <si>
    <t>Gravity Sewers</t>
  </si>
  <si>
    <t>New Grav Sewer/150mm Dia/0-1.5m Dp</t>
  </si>
  <si>
    <t>W2A543612</t>
  </si>
  <si>
    <t>New Grav Sewer/150mm Dia/1.5-3.0m Dp</t>
  </si>
  <si>
    <t>W2A543613</t>
  </si>
  <si>
    <t>New Grav Sewer/150mm Dia/3.0-4.5m Dp</t>
  </si>
  <si>
    <t>W2A543614</t>
  </si>
  <si>
    <t>New Grav Sewer/150mm Dia/4.5-6.0m Dp</t>
  </si>
  <si>
    <t>W2A543615</t>
  </si>
  <si>
    <t>New Grav Sewer/150mm Dia/EO Side Rd</t>
  </si>
  <si>
    <t>W2A543616</t>
  </si>
  <si>
    <t>New Grav Sewer/150mm Dia/EO Main Rd</t>
  </si>
  <si>
    <t>W2A543617</t>
  </si>
  <si>
    <t>New Grav Sewer/225mm Dia/Not in Trench</t>
  </si>
  <si>
    <t>W2A543621</t>
  </si>
  <si>
    <t>New Grav Sewer/225mm Dia/0-1.5m Dp</t>
  </si>
  <si>
    <t>W2A543622</t>
  </si>
  <si>
    <t>New Grav Sewer/225mm Dia/1.5-3.0m Dp</t>
  </si>
  <si>
    <t>W2A543623</t>
  </si>
  <si>
    <t>New Grav Sewer/225mm Dia/3.0-4.5m Dp</t>
  </si>
  <si>
    <t>W2A543624</t>
  </si>
  <si>
    <t>New Grav Sewer/225mm Dia/4.5-6.0m Dp</t>
  </si>
  <si>
    <t>W2A543625</t>
  </si>
  <si>
    <t>New Grav Sewer/225mm Dia/EO Side Rd</t>
  </si>
  <si>
    <t>W2A543626</t>
  </si>
  <si>
    <t>New Grav Sewer/225mm Dia/EO Main Rd</t>
  </si>
  <si>
    <t>W2A543627</t>
  </si>
  <si>
    <t>New Grav Sewer/300mm Dia/Not in Trench</t>
  </si>
  <si>
    <t>W2A543631</t>
  </si>
  <si>
    <t>New Grav Sewer/300mm Dia/0-1.5m Dp</t>
  </si>
  <si>
    <t>W2A543632</t>
  </si>
  <si>
    <t>New Grav Sewer/300mm Dia/1.5-3.0m Dp</t>
  </si>
  <si>
    <t>W2A543633</t>
  </si>
  <si>
    <t>New Grav Sewer/300mm Dia/3.0-4.5m Dp</t>
  </si>
  <si>
    <t>W2A543634</t>
  </si>
  <si>
    <t>New Grav Sewer/300mm Dia/4.5-6.0m Dp</t>
  </si>
  <si>
    <t>W2A543635</t>
  </si>
  <si>
    <t>New Grav Sewer/300mm Dia/EO Side Rd</t>
  </si>
  <si>
    <t>W2A543636</t>
  </si>
  <si>
    <t>New Grav Sewer/300mm Dia/EO Main Rd</t>
  </si>
  <si>
    <t>W2A543637</t>
  </si>
  <si>
    <t>New Grav Sewer/EO Rock / artificial matl</t>
  </si>
  <si>
    <t>W2A543641</t>
  </si>
  <si>
    <t>New Grav Sewer/EO Working in Headings</t>
  </si>
  <si>
    <t>W2A543642</t>
  </si>
  <si>
    <t>New Grav Sewer/375mm Dia/0-1.5m Dp</t>
  </si>
  <si>
    <t>W2A000001</t>
  </si>
  <si>
    <t>New Grav Sewer/375mm Dia/1.5-3.0m Dp</t>
  </si>
  <si>
    <t>W2A000002</t>
  </si>
  <si>
    <t>New Grav Sewer/375mm Dia/3.0-4.5m Dp</t>
  </si>
  <si>
    <t>W2A000003</t>
  </si>
  <si>
    <t>New Grav Sewer/375mm Dia/4.5-6.0m Dp</t>
  </si>
  <si>
    <t>W2A000004</t>
  </si>
  <si>
    <t>New Grav Sewer/375mm Dia/EO Side Rd</t>
  </si>
  <si>
    <t>W2A000005</t>
  </si>
  <si>
    <t>New Grav Sewer/375mm Dia/EO Main Rd</t>
  </si>
  <si>
    <t>W2A000006</t>
  </si>
  <si>
    <t>New Grav Sewer/375mm Dia/Not in Trench</t>
  </si>
  <si>
    <t>W2A000007</t>
  </si>
  <si>
    <t>New Grav Sewer/450mm Dia/0-1.5m Dp</t>
  </si>
  <si>
    <t>W2A000008</t>
  </si>
  <si>
    <t>New Grav Sewer/450mm Dia/1.5-3.0m Dp</t>
  </si>
  <si>
    <t>W2A000009</t>
  </si>
  <si>
    <t>New Grav Sewer/450mm Dia/3.0-4.5m Dp</t>
  </si>
  <si>
    <t>W2A000010</t>
  </si>
  <si>
    <t>New Grav Sewer/450mm Dia/4.5-6.0m Dp</t>
  </si>
  <si>
    <t>W2A000011</t>
  </si>
  <si>
    <t>New Grav Sewer/450mm Dia/EO Side Rd</t>
  </si>
  <si>
    <t>W2A000012</t>
  </si>
  <si>
    <t>New Grav Sewer/450mm Dia/EO Main Rd</t>
  </si>
  <si>
    <t>W2A000013</t>
  </si>
  <si>
    <t>New Grav Sewer/450mm Dia/Not in Trench</t>
  </si>
  <si>
    <t>W2A000014</t>
  </si>
  <si>
    <t>New Grav Sewer/525mm Dia/0-1.5m Dp</t>
  </si>
  <si>
    <t>W2A000015</t>
  </si>
  <si>
    <t>New Grav Sewer/525mm Dia/1.5-3.0m Dp</t>
  </si>
  <si>
    <t>W2A000016</t>
  </si>
  <si>
    <t>New Grav Sewer/525mm Dia/3.0-4.5m Dp</t>
  </si>
  <si>
    <t>W2A000017</t>
  </si>
  <si>
    <t>New Grav Sewer/525mm Dia/4.5-6.0m Dp</t>
  </si>
  <si>
    <t>W2A000018</t>
  </si>
  <si>
    <t>New Grav Sewer/525mm Dia/EO Side Rd</t>
  </si>
  <si>
    <t>W2A000019</t>
  </si>
  <si>
    <t>New Grav Sewer/525mm Dia/EO Main Rd</t>
  </si>
  <si>
    <t>W2A000020</t>
  </si>
  <si>
    <t>New Grav Sewer/525mm Dia/Not in Trench</t>
  </si>
  <si>
    <t>W2A000021</t>
  </si>
  <si>
    <t>New Grav Sewer/600mm Dia/0-1.5m Dp</t>
  </si>
  <si>
    <t>W2A000022</t>
  </si>
  <si>
    <t>New Grav Sewer/600mm Dia/1.5-3.0m Dp</t>
  </si>
  <si>
    <t>W2A000023</t>
  </si>
  <si>
    <t>New Grav Sewer/600mm Dia/3.0-4.5m Dp</t>
  </si>
  <si>
    <t>W2A000024</t>
  </si>
  <si>
    <t>New Grav Sewer/600mm Dia/4.5-6.0m Dp</t>
  </si>
  <si>
    <t>W2A000025</t>
  </si>
  <si>
    <t>New Grav Sewer/600mm Dia/EO Side Rd</t>
  </si>
  <si>
    <t>W2A000026</t>
  </si>
  <si>
    <t>New Grav Sewer/600mm Dia/EO Main Rd</t>
  </si>
  <si>
    <t>W2A000027</t>
  </si>
  <si>
    <t>New Grav Sewer/600mm Dia/Not in Trench</t>
  </si>
  <si>
    <t>W2A000028</t>
  </si>
  <si>
    <t>New Grav Sewer/900mm Dia/1.5-3.0m Dp</t>
  </si>
  <si>
    <t>W2A000029</t>
  </si>
  <si>
    <t>New Grav Sewer/900mm Dia/3.0-4.5m Dp</t>
  </si>
  <si>
    <t>W2A000030</t>
  </si>
  <si>
    <t>New Grav Sewer/900mm Dia/4.5-6.0m Dp</t>
  </si>
  <si>
    <t>W2A000031</t>
  </si>
  <si>
    <t>New Grav Sewer/900mm Dia/EO Side Rd</t>
  </si>
  <si>
    <t>W2A000032</t>
  </si>
  <si>
    <t>New Grav Sewer/900mm Dia/EO Main Rd</t>
  </si>
  <si>
    <t>W2A000033</t>
  </si>
  <si>
    <t>New Grav Sewer/900mm Dia/Not in Trench</t>
  </si>
  <si>
    <t>W2A000034</t>
  </si>
  <si>
    <t>Repair Sewers</t>
  </si>
  <si>
    <t>Repair Sewer/0-150mm Dia/Not in Trench</t>
  </si>
  <si>
    <t>W2A564111</t>
  </si>
  <si>
    <t>Pipework Repairs</t>
  </si>
  <si>
    <t>Repair Sewer/0-150mm Dia/0-1.2m Dp</t>
  </si>
  <si>
    <t>W2A564112</t>
  </si>
  <si>
    <t>Repair Sewer/0-150mm Dia/1.2-2m Dp</t>
  </si>
  <si>
    <t>W2A564113</t>
  </si>
  <si>
    <t>Repair Sewer/0-150mm Dia/2-3m Dp</t>
  </si>
  <si>
    <t>W2A564114</t>
  </si>
  <si>
    <t>Repair Sewer/0-150mm Dia/3-4.5m Dp</t>
  </si>
  <si>
    <t>W2A564115</t>
  </si>
  <si>
    <t>Repair Sewer/0-150mm Dia/4.5-6m Dp</t>
  </si>
  <si>
    <t>W2A564116</t>
  </si>
  <si>
    <t>Repair Sewer/0-150mm Dia/6-7.5m Dp</t>
  </si>
  <si>
    <t>W2A564117</t>
  </si>
  <si>
    <t>Repair Sewer/0-150mm Dia/EO Side Rd</t>
  </si>
  <si>
    <t>W2A564118</t>
  </si>
  <si>
    <t>Repair Sewer/0-150mm Dia/EO Main Rd</t>
  </si>
  <si>
    <t>W2A564119</t>
  </si>
  <si>
    <t>Repair Sewer/150-300mm Dia/Not in Trench</t>
  </si>
  <si>
    <t>W2A564121</t>
  </si>
  <si>
    <t>Repair Sewer/150-300mm Dia/0-1.2m Dp</t>
  </si>
  <si>
    <t>W2A564122</t>
  </si>
  <si>
    <t>Repair Sewer/150-300mm Dia/1.2-2m Dp</t>
  </si>
  <si>
    <t>W2A564123</t>
  </si>
  <si>
    <t>Repair Sewer/150-300mm Dia/2-3m Dp</t>
  </si>
  <si>
    <t>W2A564124</t>
  </si>
  <si>
    <t>Repair Sewer/150-300mm Dia/3-4.5m Dp</t>
  </si>
  <si>
    <t>W2A564125</t>
  </si>
  <si>
    <t>Repair Sewer/150-300mm Dia/4.5-6m Dp</t>
  </si>
  <si>
    <t>W2A564126</t>
  </si>
  <si>
    <t>Repair Sewer/150-300mm Dia/6-7.5m Dp</t>
  </si>
  <si>
    <t>W2A564127</t>
  </si>
  <si>
    <t>Repair Sewer/150-300mm Dia/EO Side Rd</t>
  </si>
  <si>
    <t>W2A564128</t>
  </si>
  <si>
    <t>Repair Sewer/150-300mm Dia/EO Main Rd</t>
  </si>
  <si>
    <t>W2A564129</t>
  </si>
  <si>
    <t>Repair Sewer/300-450mm Dia/Not in Trench</t>
  </si>
  <si>
    <t>W2A564131</t>
  </si>
  <si>
    <t>Repair Sewer/300-450mm Dia/0-1.2m Dp</t>
  </si>
  <si>
    <t>W2A564132</t>
  </si>
  <si>
    <t>Repair Sewer/300-450mm Dia/1.2-2m Dp</t>
  </si>
  <si>
    <t>W2A564133</t>
  </si>
  <si>
    <t>Repair Sewer/300-450mm Dia/2-3m Dp</t>
  </si>
  <si>
    <t>W2A564134</t>
  </si>
  <si>
    <t>Repair Sewer/300-450mm Dia/3-4.5m Dp</t>
  </si>
  <si>
    <t>W2A564135</t>
  </si>
  <si>
    <t>Repair Sewer/300-450mm Dia/4.5-6m Dp</t>
  </si>
  <si>
    <t>W2A564136</t>
  </si>
  <si>
    <t>Repair Sewer/300-450mm Dia/6-7.5m Dp</t>
  </si>
  <si>
    <t>W2A564137</t>
  </si>
  <si>
    <t>Repair Sewer/300-450mm Dia/EO Side Rd</t>
  </si>
  <si>
    <t>W2A564138</t>
  </si>
  <si>
    <t>Repair Sewer/300-450mm Dia/EO Main Rd</t>
  </si>
  <si>
    <t>W2A564139</t>
  </si>
  <si>
    <t>Repair Sewer/450-600mm Dia/Not in Trench</t>
  </si>
  <si>
    <t>W2A564141</t>
  </si>
  <si>
    <t>Repair Sewer/450-600mm Dia/0-1.2m Dp</t>
  </si>
  <si>
    <t>W2A564142</t>
  </si>
  <si>
    <t>Repair Sewer/450-600mm Dia/1.2-2m Dp</t>
  </si>
  <si>
    <t>W2A564143</t>
  </si>
  <si>
    <t>Repair Sewer/450-600mm Dia/2-3m Dp</t>
  </si>
  <si>
    <t>W2A564144</t>
  </si>
  <si>
    <t>Repair Sewer/450-600mm Dia/3-4.5m Dp</t>
  </si>
  <si>
    <t>W2A564145</t>
  </si>
  <si>
    <t>Repair Sewer/450-600mm Dia/4-5m Dp</t>
  </si>
  <si>
    <t>W2A564146</t>
  </si>
  <si>
    <t>Repair Sewer/450-600mm Dia/6-7.5m Dp</t>
  </si>
  <si>
    <t>W2A564147</t>
  </si>
  <si>
    <t>Repair Sewer/450-600mm Dia/EO Side Rd</t>
  </si>
  <si>
    <t>W2A564148</t>
  </si>
  <si>
    <t>Repair Sewer/450-600mm Dia/EO Main Rd</t>
  </si>
  <si>
    <t>W2A564149</t>
  </si>
  <si>
    <t>Repair Sewer/600-750mm Dia/Not in Trench</t>
  </si>
  <si>
    <t>W2A564151</t>
  </si>
  <si>
    <t>Repair Sewer/600-750mm Dia/0-1.2m Dp</t>
  </si>
  <si>
    <t>W2A564152</t>
  </si>
  <si>
    <t>Repair Sewer/600-750mm Dia/1.2-2m Dp</t>
  </si>
  <si>
    <t>W2A564153</t>
  </si>
  <si>
    <t>Repair Sewer/600-750mm Dia/2-3m Dp</t>
  </si>
  <si>
    <t>W2A564154</t>
  </si>
  <si>
    <t>Repair Sewer/600-750mm Dia/3-4.5m Dp</t>
  </si>
  <si>
    <t>W2A564155</t>
  </si>
  <si>
    <t>Repair Sewer/600-750mm Dia/4.5-6m Dp</t>
  </si>
  <si>
    <t>W2A564156</t>
  </si>
  <si>
    <t>Repair Sewer/600-750mm Dia/6-7.5m Dp</t>
  </si>
  <si>
    <t>W2A564157</t>
  </si>
  <si>
    <t>Repair Sewer/600-750mm Dia/EO Side Rd</t>
  </si>
  <si>
    <t>W2A564158</t>
  </si>
  <si>
    <t>Repair Sewer/600-750mm Dia/EO Main Rd</t>
  </si>
  <si>
    <t>W2A564159</t>
  </si>
  <si>
    <t>Repair Sewer/750-900mm Dia/Not in Trench</t>
  </si>
  <si>
    <t>W2A564161</t>
  </si>
  <si>
    <t>Repair Sewer/750-900mm Dia/0-1.2m Dp</t>
  </si>
  <si>
    <t>W2A564162</t>
  </si>
  <si>
    <t>Repair Sewer/750-900mm Dia/1.2-2m Dp</t>
  </si>
  <si>
    <t>W2A564163</t>
  </si>
  <si>
    <t>Repair Sewer/750-900mm Dia/2-3m Dp</t>
  </si>
  <si>
    <t>W2A564164</t>
  </si>
  <si>
    <t>Repair Sewer/750-900mm Dia/3-4.5m Dp</t>
  </si>
  <si>
    <t>W2A564165</t>
  </si>
  <si>
    <t>Repair Sewer/750-900mm Dia/4.5-6m Dp</t>
  </si>
  <si>
    <t>W2A564166</t>
  </si>
  <si>
    <t>Repair Sewer/750-900mm Dia/6-7.5m Dp</t>
  </si>
  <si>
    <t>W2A564167</t>
  </si>
  <si>
    <t>Repair Sewer/750-900mm Dia/EO Side Rd</t>
  </si>
  <si>
    <t>W2A564168</t>
  </si>
  <si>
    <t>Repair Sewer/750-900mm Dia/EO Main Rd</t>
  </si>
  <si>
    <t>W2A564169</t>
  </si>
  <si>
    <t>Brickwork Stonewalls</t>
  </si>
  <si>
    <t>Brickwork - decorative (1/2 brick thick)</t>
  </si>
  <si>
    <t>W2A000039</t>
  </si>
  <si>
    <t>m2</t>
  </si>
  <si>
    <t>Brickwork</t>
  </si>
  <si>
    <t>Brickwork - structural  (1/2 brick thick)</t>
  </si>
  <si>
    <t>W2A000040</t>
  </si>
  <si>
    <t xml:space="preserve">Stone walling </t>
  </si>
  <si>
    <t>W2A000041</t>
  </si>
  <si>
    <t>XXXX</t>
  </si>
  <si>
    <t xml:space="preserve">The Ridgeway </t>
  </si>
  <si>
    <t>SK12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</si>
</sst>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2" x14ac:knownFonts="1">
    <font>
      <sz val="11"/>
      <color theme="1"/>
      <name val="Arial"/>
      <family val="2"/>
    </font>
    <font>
      <b/>
      <sz val="11"/>
      <color theme="1"/>
      <name val="Arial"/>
      <family val="2"/>
    </font>
    <font>
      <sz val="10"/>
      <name val="Arial"/>
      <family val="2"/>
    </font>
    <font>
      <sz val="11"/>
      <name val="Arial"/>
      <family val="2"/>
    </font>
    <font>
      <sz val="11"/>
      <name val="Calibri"/>
      <family val="2"/>
    </font>
    <font>
      <b/>
      <sz val="12"/>
      <name val="Century Gothic"/>
      <family val="2"/>
    </font>
    <font>
      <sz val="11"/>
      <color indexed="8"/>
      <name val="Calibri"/>
      <family val="2"/>
    </font>
    <font>
      <b/>
      <sz val="11"/>
      <name val="Calibri"/>
      <family val="2"/>
    </font>
    <font>
      <sz val="11"/>
      <color theme="1"/>
      <name val="Calibri"/>
      <family val="2"/>
      <scheme val="minor"/>
    </font>
    <font>
      <sz val="10"/>
      <color theme="1"/>
      <name val="Arial"/>
      <family val="2"/>
    </font>
    <font>
      <sz val="10"/>
      <name val="Arial"/>
      <family val="2"/>
    </font>
    <font>
      <b/>
      <sz val="10"/>
      <name val="Arial"/>
      <family val="2"/>
    </font>
    <font>
      <b/>
      <sz val="16"/>
      <name val="Arial"/>
      <family val="2"/>
    </font>
    <font>
      <sz val="12"/>
      <name val="Calibri"/>
      <family val="2"/>
    </font>
    <font>
      <sz val="10"/>
      <color indexed="50"/>
      <name val="Arial"/>
      <family val="2"/>
    </font>
    <font>
      <sz val="10"/>
      <color indexed="10"/>
      <name val="Arial"/>
      <family val="2"/>
    </font>
    <font>
      <sz val="9"/>
      <name val="Arial"/>
      <family val="2"/>
    </font>
    <font>
      <b/>
      <sz val="12"/>
      <name val="Arial"/>
      <family val="2"/>
    </font>
    <font>
      <b/>
      <sz val="10"/>
      <color indexed="63"/>
      <name val="Arial"/>
      <family val="2"/>
    </font>
    <font>
      <sz val="9"/>
      <color indexed="63"/>
      <name val="Arial"/>
      <family val="2"/>
    </font>
    <font>
      <sz val="10"/>
      <color indexed="62"/>
      <name val="Arial"/>
      <family val="2"/>
    </font>
    <font>
      <sz val="10"/>
      <color indexed="49"/>
      <name val="Arial"/>
      <family val="2"/>
    </font>
    <font>
      <sz val="8"/>
      <name val="Arial"/>
      <family val="2"/>
    </font>
    <font>
      <sz val="12"/>
      <name val="Arial"/>
      <family val="2"/>
    </font>
    <font>
      <sz val="10"/>
      <name val="Calibri"/>
      <family val="2"/>
    </font>
    <font>
      <b/>
      <sz val="18"/>
      <color indexed="63"/>
      <name val="Arial"/>
      <family val="2"/>
    </font>
    <font>
      <b/>
      <sz val="18"/>
      <name val="Arial"/>
      <family val="2"/>
    </font>
    <font>
      <b/>
      <i/>
      <sz val="10"/>
      <color theme="0" tint="-0.499984740745262"/>
      <name val="Arial"/>
      <family val="2"/>
    </font>
    <font>
      <i/>
      <sz val="12"/>
      <color theme="0" tint="-0.499984740745262"/>
      <name val="Calibri"/>
      <family val="2"/>
    </font>
    <font>
      <i/>
      <sz val="10"/>
      <color theme="0" tint="-0.499984740745262"/>
      <name val="Arial"/>
      <family val="2"/>
    </font>
    <font>
      <sz val="18"/>
      <color theme="1"/>
      <name val="Arial"/>
      <family val="2"/>
    </font>
    <font>
      <sz val="12"/>
      <color theme="1"/>
      <name val="Arial"/>
      <family val="2"/>
    </font>
  </fonts>
  <fills count="8">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indexed="44"/>
        <bgColor indexed="64"/>
      </patternFill>
    </fill>
    <fill>
      <patternFill patternType="solid">
        <fgColor theme="0"/>
        <bgColor indexed="64"/>
      </patternFill>
    </fill>
    <fill>
      <patternFill patternType="solid">
        <fgColor indexed="21"/>
        <bgColor indexed="64"/>
      </patternFill>
    </fill>
    <fill>
      <patternFill patternType="solid">
        <fgColor indexed="9"/>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Dashed">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505050"/>
      </left>
      <right/>
      <top style="medium">
        <color rgb="FF505050"/>
      </top>
      <bottom/>
      <diagonal/>
    </border>
    <border>
      <left/>
      <right/>
      <top style="medium">
        <color rgb="FF505050"/>
      </top>
      <bottom/>
      <diagonal/>
    </border>
    <border>
      <left/>
      <right style="medium">
        <color rgb="FF505050"/>
      </right>
      <top style="medium">
        <color rgb="FF505050"/>
      </top>
      <bottom/>
      <diagonal/>
    </border>
    <border>
      <left style="medium">
        <color rgb="FF505050"/>
      </left>
      <right/>
      <top/>
      <bottom/>
      <diagonal/>
    </border>
    <border>
      <left/>
      <right style="medium">
        <color rgb="FF505050"/>
      </right>
      <top/>
      <bottom/>
      <diagonal/>
    </border>
    <border>
      <left style="medium">
        <color rgb="FF505050"/>
      </left>
      <right/>
      <top/>
      <bottom style="medium">
        <color rgb="FF505050"/>
      </bottom>
      <diagonal/>
    </border>
    <border>
      <left/>
      <right/>
      <top/>
      <bottom style="medium">
        <color rgb="FF505050"/>
      </bottom>
      <diagonal/>
    </border>
    <border>
      <left/>
      <right style="medium">
        <color rgb="FF505050"/>
      </right>
      <top/>
      <bottom style="medium">
        <color rgb="FF505050"/>
      </bottom>
      <diagonal/>
    </border>
    <border>
      <left style="medium">
        <color rgb="FF505050"/>
      </left>
      <right/>
      <top style="medium">
        <color rgb="FF505050"/>
      </top>
      <bottom style="medium">
        <color rgb="FF505050"/>
      </bottom>
      <diagonal/>
    </border>
    <border>
      <left/>
      <right/>
      <top style="medium">
        <color rgb="FF505050"/>
      </top>
      <bottom style="medium">
        <color rgb="FF505050"/>
      </bottom>
      <diagonal/>
    </border>
    <border>
      <left/>
      <right style="medium">
        <color rgb="FF505050"/>
      </right>
      <top style="medium">
        <color rgb="FF505050"/>
      </top>
      <bottom style="medium">
        <color rgb="FF505050"/>
      </bottom>
      <diagonal/>
    </border>
  </borders>
  <cellStyleXfs count="8">
    <xf numFmtId="0" fontId="0" fillId="0" borderId="0"/>
    <xf numFmtId="0" fontId="2" fillId="0" borderId="0"/>
    <xf numFmtId="0" fontId="2" fillId="0" borderId="0"/>
    <xf numFmtId="44" fontId="2" fillId="0" borderId="0" applyFont="0" applyFill="0" applyBorder="0" applyAlignment="0" applyProtection="0"/>
    <xf numFmtId="0" fontId="5" fillId="4" borderId="17" applyNumberFormat="0" applyProtection="0">
      <alignment horizontal="left" vertical="center"/>
    </xf>
    <xf numFmtId="0" fontId="5" fillId="4" borderId="17" applyNumberFormat="0" applyProtection="0">
      <alignment horizontal="left" vertical="center"/>
    </xf>
    <xf numFmtId="0" fontId="8" fillId="0" borderId="0"/>
    <xf numFmtId="0" fontId="10" fillId="0" borderId="0"/>
  </cellStyleXfs>
  <cellXfs count="233">
    <xf numFmtId="0" fontId="0" fillId="0" borderId="0" xfId="0"/>
    <xf numFmtId="0" fontId="2" fillId="0" borderId="0" xfId="1" applyAlignment="1">
      <alignment horizontal="center" vertical="center"/>
    </xf>
    <xf numFmtId="0" fontId="1" fillId="0" borderId="0" xfId="0" applyFont="1" applyAlignment="1">
      <alignment horizontal="center" vertical="center"/>
    </xf>
    <xf numFmtId="0" fontId="1" fillId="0" borderId="0" xfId="0" applyFont="1" applyAlignment="1">
      <alignment horizontal="center" wrapText="1"/>
    </xf>
    <xf numFmtId="164" fontId="2" fillId="3" borderId="18" xfId="3" applyNumberFormat="1" applyFont="1" applyFill="1" applyBorder="1" applyAlignment="1">
      <alignment horizontal="center"/>
    </xf>
    <xf numFmtId="164" fontId="2" fillId="3" borderId="19" xfId="3" applyNumberFormat="1" applyFont="1" applyFill="1" applyBorder="1" applyAlignment="1">
      <alignment horizontal="center"/>
    </xf>
    <xf numFmtId="0" fontId="1" fillId="0" borderId="1" xfId="0" applyFont="1" applyBorder="1"/>
    <xf numFmtId="0" fontId="4" fillId="2" borderId="14" xfId="4" applyFont="1" applyFill="1" applyBorder="1" applyAlignment="1">
      <alignment vertical="center" wrapText="1"/>
    </xf>
    <xf numFmtId="0" fontId="6" fillId="0" borderId="0" xfId="2" applyFont="1" applyAlignment="1">
      <alignment horizontal="left" vertical="center" wrapText="1"/>
    </xf>
    <xf numFmtId="9" fontId="2" fillId="0" borderId="0" xfId="1" applyNumberFormat="1" applyAlignment="1">
      <alignment horizontal="center" vertical="center"/>
    </xf>
    <xf numFmtId="0" fontId="0" fillId="5" borderId="0" xfId="0" applyFill="1"/>
    <xf numFmtId="0" fontId="0" fillId="5" borderId="5" xfId="0" applyFill="1" applyBorder="1"/>
    <xf numFmtId="0" fontId="0" fillId="5" borderId="8" xfId="0" applyFill="1" applyBorder="1"/>
    <xf numFmtId="0" fontId="1" fillId="0" borderId="10" xfId="0" applyFont="1" applyBorder="1" applyAlignment="1">
      <alignment horizontal="center"/>
    </xf>
    <xf numFmtId="0" fontId="3" fillId="0" borderId="3" xfId="2" applyFont="1" applyBorder="1"/>
    <xf numFmtId="0" fontId="3" fillId="0" borderId="0" xfId="2" applyFont="1"/>
    <xf numFmtId="0" fontId="3" fillId="0" borderId="23" xfId="2" applyFont="1" applyBorder="1"/>
    <xf numFmtId="0" fontId="3" fillId="2" borderId="20" xfId="2" applyFont="1" applyFill="1" applyBorder="1" applyAlignment="1">
      <alignment horizontal="center"/>
    </xf>
    <xf numFmtId="0" fontId="3" fillId="2" borderId="13" xfId="2" applyFont="1" applyFill="1" applyBorder="1" applyAlignment="1">
      <alignment horizontal="center"/>
    </xf>
    <xf numFmtId="0" fontId="3" fillId="2" borderId="21" xfId="2" applyFont="1" applyFill="1" applyBorder="1" applyAlignment="1">
      <alignment horizontal="center"/>
    </xf>
    <xf numFmtId="0" fontId="4" fillId="0" borderId="20" xfId="2" applyFont="1" applyBorder="1" applyAlignment="1">
      <alignment horizontal="center"/>
    </xf>
    <xf numFmtId="0" fontId="4" fillId="0" borderId="13" xfId="2" applyFont="1" applyBorder="1" applyAlignment="1">
      <alignment horizontal="center"/>
    </xf>
    <xf numFmtId="0" fontId="4" fillId="0" borderId="21" xfId="2" applyFont="1" applyBorder="1" applyAlignment="1">
      <alignment horizontal="center"/>
    </xf>
    <xf numFmtId="0" fontId="7" fillId="0" borderId="1" xfId="2" applyFont="1" applyBorder="1" applyAlignment="1">
      <alignment horizontal="center" vertical="center" wrapText="1"/>
    </xf>
    <xf numFmtId="0" fontId="4" fillId="2" borderId="16"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22" xfId="5" applyFont="1" applyFill="1" applyBorder="1" applyAlignment="1">
      <alignment horizontal="center" vertical="center" wrapText="1"/>
    </xf>
    <xf numFmtId="0" fontId="7" fillId="0" borderId="0" xfId="2" applyFont="1" applyAlignment="1">
      <alignment horizontal="center" vertical="center" wrapText="1"/>
    </xf>
    <xf numFmtId="164" fontId="4" fillId="2" borderId="0" xfId="5" applyNumberFormat="1" applyFont="1" applyFill="1" applyBorder="1" applyAlignment="1">
      <alignment horizontal="center" vertical="center" wrapText="1"/>
    </xf>
    <xf numFmtId="10" fontId="4" fillId="2" borderId="0" xfId="5" applyNumberFormat="1" applyFont="1" applyFill="1" applyBorder="1" applyAlignment="1">
      <alignment horizontal="center"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5" borderId="0" xfId="0" applyFont="1" applyFill="1"/>
    <xf numFmtId="0" fontId="10" fillId="0" borderId="0" xfId="7" applyAlignment="1">
      <alignment horizontal="center"/>
    </xf>
    <xf numFmtId="0" fontId="10" fillId="0" borderId="0" xfId="7"/>
    <xf numFmtId="0" fontId="10" fillId="0" borderId="0" xfId="7" applyAlignment="1">
      <alignment horizontal="left"/>
    </xf>
    <xf numFmtId="0" fontId="11" fillId="6" borderId="0" xfId="7" applyFont="1" applyFill="1" applyAlignment="1">
      <alignment horizontal="center"/>
    </xf>
    <xf numFmtId="16" fontId="10" fillId="6" borderId="0" xfId="7" applyNumberFormat="1" applyFill="1" applyAlignment="1">
      <alignment horizontal="center"/>
    </xf>
    <xf numFmtId="0" fontId="10" fillId="6" borderId="0" xfId="7" applyFill="1" applyAlignment="1">
      <alignment horizontal="center"/>
    </xf>
    <xf numFmtId="0" fontId="10" fillId="6" borderId="0" xfId="7" applyFill="1"/>
    <xf numFmtId="0" fontId="10" fillId="6" borderId="0" xfId="7" applyFill="1" applyAlignment="1">
      <alignment horizontal="left"/>
    </xf>
    <xf numFmtId="16" fontId="10" fillId="0" borderId="0" xfId="7" applyNumberFormat="1" applyAlignment="1">
      <alignment horizontal="center"/>
    </xf>
    <xf numFmtId="0" fontId="12" fillId="0" borderId="0" xfId="7" applyFont="1" applyAlignment="1">
      <alignment horizontal="center" vertical="center"/>
    </xf>
    <xf numFmtId="0" fontId="2" fillId="0" borderId="0" xfId="7" applyFont="1"/>
    <xf numFmtId="0" fontId="2" fillId="0" borderId="0" xfId="7" applyFont="1" applyAlignment="1">
      <alignment horizontal="center"/>
    </xf>
    <xf numFmtId="0" fontId="10" fillId="0" borderId="0" xfId="7" applyAlignment="1">
      <alignment horizontal="center" vertical="center" wrapText="1"/>
    </xf>
    <xf numFmtId="0" fontId="13" fillId="0" borderId="0" xfId="7" applyFont="1"/>
    <xf numFmtId="0" fontId="2" fillId="7" borderId="0" xfId="7" applyFont="1" applyFill="1"/>
    <xf numFmtId="9" fontId="10" fillId="0" borderId="0" xfId="7" applyNumberFormat="1" applyAlignment="1">
      <alignment horizontal="center"/>
    </xf>
    <xf numFmtId="9" fontId="2" fillId="0" borderId="0" xfId="7" applyNumberFormat="1" applyFont="1" applyAlignment="1">
      <alignment horizontal="center"/>
    </xf>
    <xf numFmtId="0" fontId="0" fillId="0" borderId="0" xfId="0" applyAlignment="1">
      <alignment horizontal="left" vertical="top"/>
    </xf>
    <xf numFmtId="0" fontId="0" fillId="0" borderId="0" xfId="7" applyFont="1"/>
    <xf numFmtId="0" fontId="10" fillId="0" borderId="24" xfId="7" applyBorder="1"/>
    <xf numFmtId="0" fontId="10" fillId="0" borderId="25" xfId="7" applyBorder="1" applyAlignment="1">
      <alignment horizontal="center"/>
    </xf>
    <xf numFmtId="0" fontId="10" fillId="0" borderId="26" xfId="7" applyBorder="1" applyAlignment="1">
      <alignment horizontal="center"/>
    </xf>
    <xf numFmtId="0" fontId="2" fillId="0" borderId="0" xfId="0" applyFont="1" applyAlignment="1">
      <alignment horizontal="left" vertical="top"/>
    </xf>
    <xf numFmtId="0" fontId="13" fillId="0" borderId="0" xfId="7" applyFont="1" applyAlignment="1">
      <alignment vertical="top"/>
    </xf>
    <xf numFmtId="9" fontId="14" fillId="0" borderId="0" xfId="7" applyNumberFormat="1" applyFont="1" applyAlignment="1">
      <alignment horizontal="center"/>
    </xf>
    <xf numFmtId="0" fontId="15" fillId="0" borderId="27" xfId="7" applyFont="1" applyBorder="1" applyAlignment="1">
      <alignment horizontal="center"/>
    </xf>
    <xf numFmtId="0" fontId="16" fillId="0" borderId="13" xfId="0" applyFont="1" applyBorder="1" applyAlignment="1">
      <alignment horizontal="center" vertical="center" wrapText="1"/>
    </xf>
    <xf numFmtId="16" fontId="10" fillId="0" borderId="28" xfId="7" applyNumberFormat="1" applyBorder="1" applyAlignment="1">
      <alignment horizontal="center"/>
    </xf>
    <xf numFmtId="16" fontId="10" fillId="0" borderId="0" xfId="7" applyNumberFormat="1" applyAlignment="1">
      <alignment horizontal="left"/>
    </xf>
    <xf numFmtId="0" fontId="17" fillId="0" borderId="0" xfId="7" applyFont="1" applyAlignment="1">
      <alignment horizontal="center" vertical="center"/>
    </xf>
    <xf numFmtId="0" fontId="0" fillId="0" borderId="0" xfId="0" applyAlignment="1">
      <alignment horizontal="center" vertical="center"/>
    </xf>
    <xf numFmtId="0" fontId="14" fillId="0" borderId="0" xfId="7" applyFont="1" applyAlignment="1">
      <alignment horizontal="center"/>
    </xf>
    <xf numFmtId="0" fontId="19" fillId="0" borderId="0" xfId="7" applyFont="1"/>
    <xf numFmtId="0" fontId="14" fillId="0" borderId="0" xfId="7" applyFont="1"/>
    <xf numFmtId="0" fontId="10" fillId="0" borderId="0" xfId="7" applyAlignment="1">
      <alignment horizontal="center" vertical="center"/>
    </xf>
    <xf numFmtId="0" fontId="15" fillId="0" borderId="0" xfId="7" applyFont="1" applyAlignment="1">
      <alignment horizontal="center"/>
    </xf>
    <xf numFmtId="0" fontId="15" fillId="0" borderId="29" xfId="7" applyFont="1" applyBorder="1" applyAlignment="1">
      <alignment horizontal="center"/>
    </xf>
    <xf numFmtId="16" fontId="10" fillId="0" borderId="30" xfId="7" applyNumberFormat="1" applyBorder="1" applyAlignment="1">
      <alignment horizontal="center"/>
    </xf>
    <xf numFmtId="0" fontId="16" fillId="0" borderId="0" xfId="7" applyFont="1" applyAlignment="1">
      <alignment horizontal="left"/>
    </xf>
    <xf numFmtId="0" fontId="10" fillId="0" borderId="24" xfId="7" applyBorder="1" applyAlignment="1">
      <alignment horizontal="center"/>
    </xf>
    <xf numFmtId="0" fontId="21" fillId="0" borderId="0" xfId="7" applyFont="1" applyAlignment="1">
      <alignment horizontal="left"/>
    </xf>
    <xf numFmtId="0" fontId="10" fillId="0" borderId="28" xfId="7" applyBorder="1" applyAlignment="1">
      <alignment horizontal="center"/>
    </xf>
    <xf numFmtId="0" fontId="4" fillId="7" borderId="0" xfId="7" applyFont="1" applyFill="1"/>
    <xf numFmtId="0" fontId="21" fillId="0" borderId="0" xfId="7" applyFont="1"/>
    <xf numFmtId="0" fontId="10" fillId="0" borderId="30" xfId="7" applyBorder="1" applyAlignment="1">
      <alignment horizontal="center"/>
    </xf>
    <xf numFmtId="0" fontId="16" fillId="0" borderId="13" xfId="0" applyFont="1" applyBorder="1" applyAlignment="1">
      <alignment horizontal="center" vertical="center"/>
    </xf>
    <xf numFmtId="0" fontId="24" fillId="0" borderId="0" xfId="7" applyFont="1"/>
    <xf numFmtId="0" fontId="10" fillId="0" borderId="32" xfId="7" applyBorder="1"/>
    <xf numFmtId="10" fontId="14" fillId="0" borderId="32" xfId="7" applyNumberFormat="1" applyFont="1" applyBorder="1" applyAlignment="1">
      <alignment horizontal="center"/>
    </xf>
    <xf numFmtId="0" fontId="0" fillId="0" borderId="24" xfId="7" applyFont="1" applyBorder="1"/>
    <xf numFmtId="0" fontId="0" fillId="0" borderId="0" xfId="7" applyFont="1" applyAlignment="1">
      <alignment horizontal="center" vertical="center"/>
    </xf>
    <xf numFmtId="16" fontId="0" fillId="0" borderId="28" xfId="7" applyNumberFormat="1" applyFont="1" applyBorder="1" applyAlignment="1">
      <alignment horizontal="center"/>
    </xf>
    <xf numFmtId="0" fontId="17" fillId="0" borderId="0" xfId="7" applyFont="1"/>
    <xf numFmtId="16" fontId="0" fillId="0" borderId="30" xfId="7" applyNumberFormat="1" applyFont="1" applyBorder="1" applyAlignment="1">
      <alignment horizontal="center"/>
    </xf>
    <xf numFmtId="0" fontId="2" fillId="0" borderId="0" xfId="0" applyFont="1" applyAlignment="1">
      <alignment horizontal="center" vertical="center"/>
    </xf>
    <xf numFmtId="0" fontId="17" fillId="0" borderId="0" xfId="7" applyFont="1" applyAlignment="1">
      <alignment horizontal="center" vertical="center" wrapText="1"/>
    </xf>
    <xf numFmtId="0" fontId="0" fillId="0" borderId="0" xfId="0" applyAlignment="1">
      <alignment horizontal="center" vertical="center" wrapText="1"/>
    </xf>
    <xf numFmtId="0" fontId="22" fillId="0" borderId="0" xfId="7" applyFont="1" applyAlignment="1">
      <alignment horizontal="center" vertical="center" wrapText="1"/>
    </xf>
    <xf numFmtId="0" fontId="0" fillId="0" borderId="0" xfId="0" applyAlignment="1">
      <alignment horizontal="center"/>
    </xf>
    <xf numFmtId="0" fontId="1" fillId="0" borderId="0" xfId="0" applyFont="1"/>
    <xf numFmtId="0" fontId="18" fillId="0" borderId="0" xfId="7"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8" fillId="0" borderId="0" xfId="7" applyFont="1" applyAlignment="1">
      <alignment horizontal="center" vertical="center" wrapText="1"/>
    </xf>
    <xf numFmtId="0" fontId="2" fillId="0" borderId="0" xfId="0" applyFont="1" applyAlignment="1">
      <alignment horizontal="center" vertical="center" wrapText="1"/>
    </xf>
    <xf numFmtId="0" fontId="2" fillId="0" borderId="0" xfId="7" applyFont="1" applyAlignment="1">
      <alignment vertical="center"/>
    </xf>
    <xf numFmtId="0" fontId="22" fillId="0" borderId="0" xfId="0" applyFont="1" applyAlignment="1">
      <alignment horizontal="center" vertical="center"/>
    </xf>
    <xf numFmtId="0" fontId="29" fillId="0" borderId="0" xfId="7" applyFont="1" applyAlignment="1">
      <alignment horizontal="left"/>
    </xf>
    <xf numFmtId="0" fontId="0" fillId="5" borderId="1" xfId="0" applyFill="1" applyBorder="1"/>
    <xf numFmtId="0" fontId="0" fillId="5" borderId="12" xfId="0" applyFill="1" applyBorder="1"/>
    <xf numFmtId="14" fontId="0" fillId="5" borderId="1" xfId="0" applyNumberFormat="1" applyFill="1" applyBorder="1"/>
    <xf numFmtId="0" fontId="1" fillId="5" borderId="0" xfId="0" applyFont="1" applyFill="1" applyAlignment="1">
      <alignment horizontal="center" wrapText="1"/>
    </xf>
    <xf numFmtId="20" fontId="0" fillId="5" borderId="1" xfId="0" applyNumberFormat="1" applyFill="1"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14" fontId="0" fillId="5" borderId="0" xfId="0" applyNumberFormat="1" applyFill="1"/>
    <xf numFmtId="0" fontId="30" fillId="5" borderId="3" xfId="0" applyFont="1" applyFill="1" applyBorder="1" applyAlignment="1">
      <alignment wrapText="1"/>
    </xf>
    <xf numFmtId="0" fontId="30" fillId="5" borderId="0" xfId="0" applyFont="1" applyFill="1" applyAlignment="1">
      <alignment wrapText="1"/>
    </xf>
    <xf numFmtId="0" fontId="0" fillId="5" borderId="0" xfId="0" applyFill="1"/>
    <xf numFmtId="0" fontId="9" fillId="5" borderId="10" xfId="0" applyFont="1" applyFill="1" applyBorder="1" applyAlignment="1">
      <alignment horizontal="center"/>
    </xf>
    <xf numFmtId="0" fontId="0" fillId="5" borderId="12" xfId="0" applyFill="1" applyBorder="1" applyAlignment="1">
      <alignment horizontal="center"/>
    </xf>
    <xf numFmtId="0" fontId="0" fillId="5" borderId="11" xfId="0" applyFill="1" applyBorder="1" applyAlignment="1">
      <alignment horizontal="center"/>
    </xf>
    <xf numFmtId="0" fontId="0" fillId="5" borderId="2" xfId="0" applyFill="1" applyBorder="1" applyAlignment="1">
      <alignment vertical="center" wrapText="1" shrinkToFit="1"/>
    </xf>
    <xf numFmtId="0" fontId="0" fillId="5" borderId="3" xfId="0" applyFill="1" applyBorder="1" applyAlignment="1">
      <alignment vertical="center" wrapText="1" shrinkToFit="1"/>
    </xf>
    <xf numFmtId="0" fontId="0" fillId="5" borderId="4" xfId="0" applyFill="1" applyBorder="1" applyAlignment="1">
      <alignment vertical="center" wrapText="1" shrinkToFit="1"/>
    </xf>
    <xf numFmtId="0" fontId="0" fillId="5" borderId="5" xfId="0" applyFill="1" applyBorder="1" applyAlignment="1">
      <alignment vertical="center" wrapText="1" shrinkToFit="1"/>
    </xf>
    <xf numFmtId="0" fontId="0" fillId="5" borderId="0" xfId="0" applyFill="1" applyAlignment="1">
      <alignment vertical="center" wrapText="1" shrinkToFit="1"/>
    </xf>
    <xf numFmtId="0" fontId="0" fillId="5" borderId="6" xfId="0" applyFill="1" applyBorder="1" applyAlignment="1">
      <alignment vertical="center" wrapText="1" shrinkToFit="1"/>
    </xf>
    <xf numFmtId="0" fontId="0" fillId="5" borderId="7" xfId="0" applyFill="1" applyBorder="1" applyAlignment="1">
      <alignment vertical="center" wrapText="1" shrinkToFit="1"/>
    </xf>
    <xf numFmtId="0" fontId="0" fillId="5" borderId="8" xfId="0" applyFill="1" applyBorder="1" applyAlignment="1">
      <alignment vertical="center" wrapText="1" shrinkToFit="1"/>
    </xf>
    <xf numFmtId="0" fontId="0" fillId="5" borderId="9" xfId="0" applyFill="1" applyBorder="1" applyAlignment="1">
      <alignment vertical="center" wrapText="1" shrinkToFit="1"/>
    </xf>
    <xf numFmtId="0" fontId="0" fillId="5" borderId="10" xfId="0" applyFill="1" applyBorder="1"/>
    <xf numFmtId="0" fontId="0" fillId="5" borderId="11" xfId="0" applyFill="1" applyBorder="1"/>
    <xf numFmtId="0" fontId="0" fillId="5" borderId="10" xfId="0" applyFill="1" applyBorder="1" applyAlignment="1">
      <alignment horizontal="center"/>
    </xf>
    <xf numFmtId="0" fontId="0" fillId="5" borderId="2" xfId="0" applyFill="1" applyBorder="1"/>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Fill="1" applyBorder="1"/>
    <xf numFmtId="0" fontId="0" fillId="5" borderId="4" xfId="0" applyFill="1" applyBorder="1"/>
    <xf numFmtId="0" fontId="0" fillId="5" borderId="5" xfId="0" applyFill="1" applyBorder="1" applyAlignment="1">
      <alignment horizontal="center" vertical="center" wrapText="1"/>
    </xf>
    <xf numFmtId="0" fontId="0" fillId="5" borderId="0" xfId="0" applyFill="1" applyAlignment="1">
      <alignment horizontal="center" vertical="center" wrapText="1"/>
    </xf>
    <xf numFmtId="0" fontId="0" fillId="5" borderId="6" xfId="0" applyFill="1" applyBorder="1"/>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xf numFmtId="0" fontId="0" fillId="5" borderId="9" xfId="0" applyFill="1" applyBorder="1"/>
    <xf numFmtId="0" fontId="1" fillId="5" borderId="0" xfId="0" applyFont="1" applyFill="1" applyAlignment="1">
      <alignment horizontal="center" wrapText="1"/>
    </xf>
    <xf numFmtId="1" fontId="0" fillId="5" borderId="7" xfId="0" applyNumberFormat="1" applyFill="1" applyBorder="1" applyAlignment="1">
      <alignment horizontal="center"/>
    </xf>
    <xf numFmtId="1" fontId="0" fillId="5" borderId="8" xfId="0" applyNumberFormat="1" applyFill="1" applyBorder="1" applyAlignment="1">
      <alignment horizontal="center"/>
    </xf>
    <xf numFmtId="1" fontId="0" fillId="5" borderId="9" xfId="0" applyNumberFormat="1" applyFill="1" applyBorder="1" applyAlignment="1">
      <alignment horizontal="center"/>
    </xf>
    <xf numFmtId="14" fontId="0" fillId="5" borderId="10" xfId="0" applyNumberFormat="1" applyFill="1" applyBorder="1" applyAlignment="1">
      <alignment horizontal="center"/>
    </xf>
    <xf numFmtId="14" fontId="0" fillId="5" borderId="12" xfId="0" applyNumberFormat="1" applyFill="1" applyBorder="1" applyAlignment="1">
      <alignment horizontal="center"/>
    </xf>
    <xf numFmtId="14" fontId="0" fillId="5" borderId="11" xfId="0" applyNumberFormat="1" applyFill="1" applyBorder="1" applyAlignment="1">
      <alignment horizontal="center"/>
    </xf>
    <xf numFmtId="49" fontId="0" fillId="5" borderId="10" xfId="0" applyNumberFormat="1" applyFill="1" applyBorder="1" applyAlignment="1">
      <alignment horizontal="center"/>
    </xf>
    <xf numFmtId="0" fontId="31" fillId="5" borderId="0" xfId="0" applyFont="1" applyFill="1" applyAlignment="1">
      <alignment horizontal="left" vertical="top" wrapText="1"/>
    </xf>
    <xf numFmtId="0" fontId="1" fillId="5" borderId="0" xfId="0" applyFont="1" applyFill="1" applyAlignment="1">
      <alignment horizontal="left" wrapText="1"/>
    </xf>
    <xf numFmtId="0" fontId="0" fillId="5" borderId="4" xfId="0" applyFill="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0" xfId="0" applyFont="1" applyBorder="1" applyAlignment="1">
      <alignment horizontal="center"/>
    </xf>
    <xf numFmtId="0" fontId="0" fillId="0" borderId="10" xfId="0" applyBorder="1"/>
    <xf numFmtId="0" fontId="0" fillId="0" borderId="12" xfId="0" applyBorder="1"/>
    <xf numFmtId="0" fontId="0" fillId="0" borderId="11" xfId="0" applyBorder="1"/>
    <xf numFmtId="0" fontId="25" fillId="0" borderId="0" xfId="7" applyFont="1" applyAlignment="1">
      <alignment horizontal="center" vertical="center" wrapText="1"/>
    </xf>
    <xf numFmtId="0" fontId="26" fillId="0" borderId="0" xfId="7" applyFont="1" applyAlignment="1">
      <alignment horizontal="center" vertical="center" wrapText="1"/>
    </xf>
    <xf numFmtId="0" fontId="12" fillId="0" borderId="0" xfId="7" applyFont="1" applyAlignment="1">
      <alignment horizontal="right" vertical="center" wrapText="1"/>
    </xf>
    <xf numFmtId="0" fontId="10" fillId="0" borderId="0" xfId="7" applyAlignment="1">
      <alignment horizontal="right" vertical="center" wrapText="1"/>
    </xf>
    <xf numFmtId="0" fontId="23" fillId="0" borderId="24" xfId="7" applyFont="1" applyBorder="1" applyAlignment="1">
      <alignment horizontal="center" vertical="center" wrapText="1"/>
    </xf>
    <xf numFmtId="0" fontId="23" fillId="0" borderId="25" xfId="7" applyFont="1" applyBorder="1" applyAlignment="1">
      <alignment horizontal="center" vertical="center" wrapText="1"/>
    </xf>
    <xf numFmtId="0" fontId="23" fillId="0" borderId="26" xfId="7" applyFont="1" applyBorder="1" applyAlignment="1">
      <alignment wrapText="1"/>
    </xf>
    <xf numFmtId="0" fontId="23" fillId="0" borderId="27" xfId="7" applyFont="1" applyBorder="1" applyAlignment="1">
      <alignment horizontal="center" vertical="center" wrapText="1"/>
    </xf>
    <xf numFmtId="0" fontId="23" fillId="0" borderId="0" xfId="7" applyFont="1" applyAlignment="1">
      <alignment horizontal="center" vertical="center" wrapText="1"/>
    </xf>
    <xf numFmtId="0" fontId="23" fillId="0" borderId="28" xfId="7" applyFont="1" applyBorder="1" applyAlignment="1">
      <alignment wrapText="1"/>
    </xf>
    <xf numFmtId="0" fontId="23" fillId="0" borderId="29" xfId="7" applyFont="1" applyBorder="1" applyAlignment="1">
      <alignment horizontal="center" vertical="center" wrapText="1"/>
    </xf>
    <xf numFmtId="0" fontId="23" fillId="0" borderId="31" xfId="7" applyFont="1" applyBorder="1" applyAlignment="1">
      <alignment horizontal="center" vertical="center" wrapText="1"/>
    </xf>
    <xf numFmtId="0" fontId="23" fillId="0" borderId="30" xfId="7" applyFont="1" applyBorder="1" applyAlignment="1">
      <alignment wrapText="1"/>
    </xf>
    <xf numFmtId="0" fontId="21" fillId="0" borderId="33" xfId="7" applyFont="1"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22" fillId="0" borderId="0" xfId="7" applyFont="1" applyAlignment="1">
      <alignment horizontal="center" vertical="center" wrapText="1"/>
    </xf>
    <xf numFmtId="0" fontId="22" fillId="0" borderId="0" xfId="0" applyFont="1" applyAlignment="1">
      <alignment horizontal="center" vertical="center" wrapText="1"/>
    </xf>
    <xf numFmtId="0" fontId="4" fillId="2" borderId="13" xfId="5"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8" fillId="0" borderId="16" xfId="6" applyBorder="1" applyAlignment="1">
      <alignment horizontal="center" vertical="center" wrapText="1"/>
    </xf>
    <xf numFmtId="0" fontId="8" fillId="0" borderId="22" xfId="6" applyBorder="1" applyAlignment="1">
      <alignment horizontal="center" vertical="center" wrapText="1"/>
    </xf>
    <xf numFmtId="0" fontId="4" fillId="2" borderId="15" xfId="4" applyFont="1" applyFill="1" applyBorder="1" applyAlignment="1">
      <alignment horizontal="center" vertical="center" wrapText="1"/>
    </xf>
    <xf numFmtId="0" fontId="4" fillId="2" borderId="16" xfId="4" applyFont="1" applyFill="1" applyBorder="1" applyAlignment="1">
      <alignment horizontal="center" vertical="center" wrapText="1"/>
    </xf>
    <xf numFmtId="0" fontId="4" fillId="2" borderId="22" xfId="4" applyFont="1" applyFill="1" applyBorder="1" applyAlignment="1">
      <alignment horizontal="center" vertical="center" wrapText="1"/>
    </xf>
    <xf numFmtId="0" fontId="4" fillId="2" borderId="14" xfId="4" applyFont="1" applyFill="1" applyBorder="1" applyAlignment="1">
      <alignment horizontal="center" vertical="center" wrapText="1"/>
    </xf>
    <xf numFmtId="0" fontId="4" fillId="2" borderId="22" xfId="5" applyFont="1" applyFill="1" applyBorder="1" applyAlignment="1">
      <alignment horizontal="center" vertical="center" wrapText="1"/>
    </xf>
    <xf numFmtId="0" fontId="4" fillId="2" borderId="14" xfId="5" applyFont="1" applyFill="1" applyBorder="1" applyAlignment="1">
      <alignment horizontal="center" vertical="center" wrapText="1"/>
    </xf>
    <xf numFmtId="0" fontId="4" fillId="2" borderId="16" xfId="5"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4" fillId="2" borderId="20" xfId="5" applyFont="1" applyFill="1" applyBorder="1" applyAlignment="1">
      <alignment horizontal="center" vertical="center" wrapText="1"/>
    </xf>
    <xf numFmtId="0" fontId="6" fillId="2" borderId="22" xfId="2" applyFont="1" applyFill="1" applyBorder="1" applyAlignment="1">
      <alignment horizontal="center" vertical="center" wrapText="1"/>
    </xf>
  </cellXfs>
  <cellStyles count="8">
    <cellStyle name="Currency 2 2" xfId="3" xr:uid="{00000000-0005-0000-0000-000000000000}"/>
    <cellStyle name="Normal" xfId="0" builtinId="0"/>
    <cellStyle name="Normal 2" xfId="1" xr:uid="{00000000-0005-0000-0000-000002000000}"/>
    <cellStyle name="Normal 2 2" xfId="7" xr:uid="{00000000-0005-0000-0000-000003000000}"/>
    <cellStyle name="Normal 3 4" xfId="6" xr:uid="{00000000-0005-0000-0000-000004000000}"/>
    <cellStyle name="Normal_AX5 Short Cycle - South Area Budget" xfId="2" xr:uid="{00000000-0005-0000-0000-000005000000}"/>
    <cellStyle name="ScheduleTitle" xfId="4" xr:uid="{00000000-0005-0000-0000-000006000000}"/>
    <cellStyle name="ScheduleTitle 11" xfId="5" xr:uid="{00000000-0005-0000-0000-000007000000}"/>
  </cellStyles>
  <dxfs count="1">
    <dxf>
      <font>
        <condense val="0"/>
        <extend val="0"/>
        <color indexed="9"/>
      </font>
      <fill>
        <patternFill>
          <bgColor indexed="10"/>
        </patternFill>
      </fill>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Drop" dropLines="15" dropStyle="combo" dx="22" fmlaLink="$G$7" fmlaRange="$AK$3:$AK$44" sel="1" val="0"/>
</file>

<file path=xl/ctrlProps/ctrlProp2.xml><?xml version="1.0" encoding="utf-8"?>
<formControlPr xmlns="http://schemas.microsoft.com/office/spreadsheetml/2009/9/main" objectType="Drop" dropLines="62" dropStyle="combo" dx="22" fmlaLink="$G$9" fmlaRange="$AG$3:$AG$8" sel="1" val="0"/>
</file>

<file path=xl/ctrlProps/ctrlProp3.xml><?xml version="1.0" encoding="utf-8"?>
<formControlPr xmlns="http://schemas.microsoft.com/office/spreadsheetml/2009/9/main" objectType="Drop" dropLines="6" dropStyle="combo" dx="22" fmlaLink="$G$11" fmlaRange="$AI$3:$AI$9" sel="2" val="0"/>
</file>

<file path=xl/ctrlProps/ctrlProp4.xml><?xml version="1.0" encoding="utf-8"?>
<formControlPr xmlns="http://schemas.microsoft.com/office/spreadsheetml/2009/9/main" objectType="Drop" dropLines="15" dropStyle="combo" dx="22" fmlaLink="$G$37" fmlaRange="$AK$3:$AK$43" sel="1" val="0"/>
</file>

<file path=xl/ctrlProps/ctrlProp5.xml><?xml version="1.0" encoding="utf-8"?>
<formControlPr xmlns="http://schemas.microsoft.com/office/spreadsheetml/2009/9/main" objectType="Drop" dropLines="62" dropStyle="combo" dx="22" fmlaLink="$G$39" fmlaRange="$AG$3:$AG$8" sel="1" val="0"/>
</file>

<file path=xl/ctrlProps/ctrlProp6.xml><?xml version="1.0" encoding="utf-8"?>
<formControlPr xmlns="http://schemas.microsoft.com/office/spreadsheetml/2009/9/main" objectType="Drop" dropLines="6" dropStyle="combo" dx="22" fmlaLink="$G$41" fmlaRange="$AI$3:$AI$9"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6" Type="http://schemas.openxmlformats.org/officeDocument/2006/relationships/image" Target="../media/image18.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35719</xdr:rowOff>
    </xdr:from>
    <xdr:ext cx="1520957" cy="666749"/>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5250" y="214313"/>
          <a:ext cx="1520957" cy="666749"/>
        </a:xfrm>
        <a:prstGeom prst="rect">
          <a:avLst/>
        </a:prstGeom>
      </xdr:spPr>
    </xdr:pic>
    <xdr:clientData/>
  </xdr:oneCellAnchor>
  <xdr:twoCellAnchor editAs="oneCell">
    <xdr:from>
      <xdr:col>11</xdr:col>
      <xdr:colOff>647237</xdr:colOff>
      <xdr:row>5</xdr:row>
      <xdr:rowOff>23093</xdr:rowOff>
    </xdr:from>
    <xdr:to>
      <xdr:col>25</xdr:col>
      <xdr:colOff>481605</xdr:colOff>
      <xdr:row>32</xdr:row>
      <xdr:rowOff>4652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655843" y="921311"/>
          <a:ext cx="9450594" cy="4941577"/>
        </a:xfrm>
        <a:prstGeom prst="rect">
          <a:avLst/>
        </a:prstGeom>
      </xdr:spPr>
    </xdr:pic>
    <xdr:clientData/>
  </xdr:twoCellAnchor>
  <xdr:twoCellAnchor>
    <xdr:from>
      <xdr:col>15</xdr:col>
      <xdr:colOff>647576</xdr:colOff>
      <xdr:row>13</xdr:row>
      <xdr:rowOff>178653</xdr:rowOff>
    </xdr:from>
    <xdr:to>
      <xdr:col>16</xdr:col>
      <xdr:colOff>442504</xdr:colOff>
      <xdr:row>15</xdr:row>
      <xdr:rowOff>33024</xdr:rowOff>
    </xdr:to>
    <xdr:sp macro="" textlink="">
      <xdr:nvSpPr>
        <xdr:cNvPr id="3" name="TextBox 2">
          <a:extLst>
            <a:ext uri="{FF2B5EF4-FFF2-40B4-BE49-F238E27FC236}">
              <a16:creationId xmlns:a16="http://schemas.microsoft.com/office/drawing/2014/main" id="{5A828701-0BA8-C7CF-A5A8-54C09DC303EC}"/>
            </a:ext>
          </a:extLst>
        </xdr:cNvPr>
        <xdr:cNvSpPr txBox="1"/>
      </xdr:nvSpPr>
      <xdr:spPr>
        <a:xfrm>
          <a:off x="12403676" y="2576105"/>
          <a:ext cx="481802" cy="224225"/>
        </a:xfrm>
        <a:prstGeom prst="rect">
          <a:avLst/>
        </a:prstGeom>
        <a:noFill/>
        <a:ln>
          <a:noFill/>
        </a:ln>
      </xdr:spPr>
      <xdr:txBody>
        <a:bodyPr vertOverflow="clip" horzOverflow="clip" wrap="square" rtlCol="0"/>
        <a:lstStyle/>
        <a:p>
          <a:pPr algn="l"/>
          <a:r>
            <a:rPr lang="en-GB"/>
            <a:t>4001</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67381</xdr:colOff>
      <xdr:row>30</xdr:row>
      <xdr:rowOff>0</xdr:rowOff>
    </xdr:to>
    <xdr:pic>
      <xdr:nvPicPr>
        <xdr:cNvPr id="2" name="Picture 1">
          <a:extLst>
            <a:ext uri="{FF2B5EF4-FFF2-40B4-BE49-F238E27FC236}">
              <a16:creationId xmlns:a16="http://schemas.microsoft.com/office/drawing/2014/main" id="{6834F716-5F5D-C84F-AF8A-1A6C8708977B}"/>
            </a:ext>
          </a:extLst>
        </xdr:cNvPr>
        <xdr:cNvPicPr>
          <a:picLocks noChangeAspect="1"/>
        </xdr:cNvPicPr>
      </xdr:nvPicPr>
      <xdr:blipFill>
        <a:blip xmlns:r="http://schemas.openxmlformats.org/officeDocument/2006/relationships" r:embed="rId1"/>
        <a:stretch>
          <a:fillRect/>
        </a:stretch>
      </xdr:blipFill>
      <xdr:spPr>
        <a:xfrm>
          <a:off x="0" y="0"/>
          <a:ext cx="9831108" cy="5140542"/>
        </a:xfrm>
        <a:prstGeom prst="rect">
          <a:avLst/>
        </a:prstGeom>
      </xdr:spPr>
    </xdr:pic>
    <xdr:clientData/>
  </xdr:twoCellAnchor>
  <xdr:twoCellAnchor>
    <xdr:from>
      <xdr:col>3</xdr:col>
      <xdr:colOff>640421</xdr:colOff>
      <xdr:row>10</xdr:row>
      <xdr:rowOff>15741</xdr:rowOff>
    </xdr:from>
    <xdr:to>
      <xdr:col>4</xdr:col>
      <xdr:colOff>445807</xdr:colOff>
      <xdr:row>11</xdr:row>
      <xdr:rowOff>99070</xdr:rowOff>
    </xdr:to>
    <xdr:sp macro="" textlink="">
      <xdr:nvSpPr>
        <xdr:cNvPr id="3" name="TextBox 2">
          <a:extLst>
            <a:ext uri="{FF2B5EF4-FFF2-40B4-BE49-F238E27FC236}">
              <a16:creationId xmlns:a16="http://schemas.microsoft.com/office/drawing/2014/main" id="{6BAF23BF-E2B9-4972-95B6-513E31C9A7CA}"/>
            </a:ext>
          </a:extLst>
        </xdr:cNvPr>
        <xdr:cNvSpPr txBox="1"/>
      </xdr:nvSpPr>
      <xdr:spPr>
        <a:xfrm>
          <a:off x="2836434" y="1732924"/>
          <a:ext cx="493360" cy="253946"/>
        </a:xfrm>
        <a:prstGeom prst="rect">
          <a:avLst/>
        </a:prstGeom>
        <a:noFill/>
        <a:ln>
          <a:noFill/>
        </a:ln>
      </xdr:spPr>
      <xdr:txBody>
        <a:bodyPr vertOverflow="clip" horzOverflow="clip" wrap="square" rtlCol="0"/>
        <a:lstStyle/>
        <a:p>
          <a:pPr algn="l"/>
          <a:r>
            <a:rPr lang="en-GB"/>
            <a:t>4001</a:t>
          </a:r>
          <a:endParaRPr lang="en-US"/>
        </a:p>
      </xdr:txBody>
    </xdr:sp>
    <xdr:clientData/>
  </xdr:twoCellAnchor>
  <xdr:twoCellAnchor>
    <xdr:from>
      <xdr:col>6</xdr:col>
      <xdr:colOff>72981</xdr:colOff>
      <xdr:row>24</xdr:row>
      <xdr:rowOff>99069</xdr:rowOff>
    </xdr:from>
    <xdr:to>
      <xdr:col>9</xdr:col>
      <xdr:colOff>581201</xdr:colOff>
      <xdr:row>29</xdr:row>
      <xdr:rowOff>33023</xdr:rowOff>
    </xdr:to>
    <xdr:sp macro="" textlink="">
      <xdr:nvSpPr>
        <xdr:cNvPr id="4" name="TextBox 3">
          <a:extLst>
            <a:ext uri="{FF2B5EF4-FFF2-40B4-BE49-F238E27FC236}">
              <a16:creationId xmlns:a16="http://schemas.microsoft.com/office/drawing/2014/main" id="{3AE2D073-7EE2-AC53-E69B-133203C05AAF}"/>
            </a:ext>
          </a:extLst>
        </xdr:cNvPr>
        <xdr:cNvSpPr txBox="1"/>
      </xdr:nvSpPr>
      <xdr:spPr>
        <a:xfrm>
          <a:off x="4326311" y="4233517"/>
          <a:ext cx="2568840" cy="792546"/>
        </a:xfrm>
        <a:prstGeom prst="rect">
          <a:avLst/>
        </a:prstGeom>
        <a:solidFill>
          <a:prstClr val="white"/>
        </a:solidFill>
        <a:ln>
          <a:solidFill>
            <a:prstClr val="black"/>
          </a:solidFill>
        </a:ln>
      </xdr:spPr>
      <xdr:txBody>
        <a:bodyPr vertOverflow="clip" horzOverflow="clip" wrap="square" rtlCol="0"/>
        <a:lstStyle/>
        <a:p>
          <a:pPr algn="l"/>
          <a:r>
            <a:rPr lang="en-GB"/>
            <a:t>cctv taken from 4903 u/s approx 36m 225mm , all clear . also , cctv taken from 4901 u/s approx 36m 225mm , all clear </a:t>
          </a:r>
          <a:endParaRPr lang="en-US"/>
        </a:p>
      </xdr:txBody>
    </xdr:sp>
    <xdr:clientData/>
  </xdr:twoCellAnchor>
  <xdr:twoCellAnchor>
    <xdr:from>
      <xdr:col>9</xdr:col>
      <xdr:colOff>581201</xdr:colOff>
      <xdr:row>26</xdr:row>
      <xdr:rowOff>151904</xdr:rowOff>
    </xdr:from>
    <xdr:to>
      <xdr:col>10</xdr:col>
      <xdr:colOff>581200</xdr:colOff>
      <xdr:row>28</xdr:row>
      <xdr:rowOff>165114</xdr:rowOff>
    </xdr:to>
    <xdr:cxnSp macro="">
      <xdr:nvCxnSpPr>
        <xdr:cNvPr id="5" name="Straight Arrow Connector 4">
          <a:extLst>
            <a:ext uri="{FF2B5EF4-FFF2-40B4-BE49-F238E27FC236}">
              <a16:creationId xmlns:a16="http://schemas.microsoft.com/office/drawing/2014/main" id="{5ECDA81E-97B1-9CB0-7D68-C50D79225353}"/>
            </a:ext>
          </a:extLst>
        </xdr:cNvPr>
        <xdr:cNvCxnSpPr>
          <a:cxnSpLocks/>
          <a:stCxn id="4" idx="3"/>
        </xdr:cNvCxnSpPr>
      </xdr:nvCxnSpPr>
      <xdr:spPr>
        <a:xfrm>
          <a:off x="6895151" y="4629790"/>
          <a:ext cx="686873" cy="35664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581201</xdr:colOff>
      <xdr:row>26</xdr:row>
      <xdr:rowOff>151904</xdr:rowOff>
    </xdr:from>
    <xdr:to>
      <xdr:col>10</xdr:col>
      <xdr:colOff>581200</xdr:colOff>
      <xdr:row>27</xdr:row>
      <xdr:rowOff>158509</xdr:rowOff>
    </xdr:to>
    <xdr:cxnSp macro="">
      <xdr:nvCxnSpPr>
        <xdr:cNvPr id="9" name="Straight Arrow Connector 8">
          <a:extLst>
            <a:ext uri="{FF2B5EF4-FFF2-40B4-BE49-F238E27FC236}">
              <a16:creationId xmlns:a16="http://schemas.microsoft.com/office/drawing/2014/main" id="{76851DA4-5E9E-F285-43CE-B3AAFC9363BB}"/>
            </a:ext>
          </a:extLst>
        </xdr:cNvPr>
        <xdr:cNvCxnSpPr>
          <a:cxnSpLocks/>
          <a:stCxn id="4" idx="3"/>
        </xdr:cNvCxnSpPr>
      </xdr:nvCxnSpPr>
      <xdr:spPr>
        <a:xfrm>
          <a:off x="6895151" y="4629790"/>
          <a:ext cx="686873" cy="17832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670527</xdr:colOff>
      <xdr:row>21</xdr:row>
      <xdr:rowOff>52836</xdr:rowOff>
    </xdr:from>
    <xdr:to>
      <xdr:col>8</xdr:col>
      <xdr:colOff>224554</xdr:colOff>
      <xdr:row>24</xdr:row>
      <xdr:rowOff>99069</xdr:rowOff>
    </xdr:to>
    <xdr:cxnSp macro="">
      <xdr:nvCxnSpPr>
        <xdr:cNvPr id="14" name="Straight Arrow Connector 13">
          <a:extLst>
            <a:ext uri="{FF2B5EF4-FFF2-40B4-BE49-F238E27FC236}">
              <a16:creationId xmlns:a16="http://schemas.microsoft.com/office/drawing/2014/main" id="{D608CD7D-FA2D-E4C1-B65D-F408C2542202}"/>
            </a:ext>
          </a:extLst>
        </xdr:cNvPr>
        <xdr:cNvCxnSpPr>
          <a:cxnSpLocks/>
          <a:stCxn id="4" idx="0"/>
        </xdr:cNvCxnSpPr>
      </xdr:nvCxnSpPr>
      <xdr:spPr>
        <a:xfrm flipV="1">
          <a:off x="5610731" y="3672130"/>
          <a:ext cx="240901" cy="56138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670527</xdr:colOff>
      <xdr:row>20</xdr:row>
      <xdr:rowOff>138695</xdr:rowOff>
    </xdr:from>
    <xdr:to>
      <xdr:col>8</xdr:col>
      <xdr:colOff>211345</xdr:colOff>
      <xdr:row>24</xdr:row>
      <xdr:rowOff>99069</xdr:rowOff>
    </xdr:to>
    <xdr:cxnSp macro="">
      <xdr:nvCxnSpPr>
        <xdr:cNvPr id="26" name="Straight Arrow Connector 25">
          <a:extLst>
            <a:ext uri="{FF2B5EF4-FFF2-40B4-BE49-F238E27FC236}">
              <a16:creationId xmlns:a16="http://schemas.microsoft.com/office/drawing/2014/main" id="{1B2859EB-2AAA-7B19-AAEB-2D37F393E74B}"/>
            </a:ext>
          </a:extLst>
        </xdr:cNvPr>
        <xdr:cNvCxnSpPr>
          <a:cxnSpLocks/>
          <a:stCxn id="4" idx="0"/>
        </xdr:cNvCxnSpPr>
      </xdr:nvCxnSpPr>
      <xdr:spPr>
        <a:xfrm flipV="1">
          <a:off x="5610731" y="3586271"/>
          <a:ext cx="227692" cy="64724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330</xdr:colOff>
      <xdr:row>19</xdr:row>
      <xdr:rowOff>46561</xdr:rowOff>
    </xdr:from>
    <xdr:to>
      <xdr:col>7</xdr:col>
      <xdr:colOff>79254</xdr:colOff>
      <xdr:row>22</xdr:row>
      <xdr:rowOff>138696</xdr:rowOff>
    </xdr:to>
    <xdr:sp macro="" textlink="">
      <xdr:nvSpPr>
        <xdr:cNvPr id="33" name="TextBox 32">
          <a:extLst>
            <a:ext uri="{FF2B5EF4-FFF2-40B4-BE49-F238E27FC236}">
              <a16:creationId xmlns:a16="http://schemas.microsoft.com/office/drawing/2014/main" id="{D260CFCF-B5ED-62B5-18E4-E4F132B2DF90}"/>
            </a:ext>
          </a:extLst>
        </xdr:cNvPr>
        <xdr:cNvSpPr txBox="1"/>
      </xdr:nvSpPr>
      <xdr:spPr>
        <a:xfrm>
          <a:off x="2879914" y="3322419"/>
          <a:ext cx="2139544" cy="607289"/>
        </a:xfrm>
        <a:prstGeom prst="rect">
          <a:avLst/>
        </a:prstGeom>
        <a:solidFill>
          <a:prstClr val="white"/>
        </a:solidFill>
        <a:ln>
          <a:solidFill>
            <a:prstClr val="black"/>
          </a:solidFill>
        </a:ln>
      </xdr:spPr>
      <xdr:txBody>
        <a:bodyPr vertOverflow="clip" horzOverflow="clip" wrap="square" rtlCol="0"/>
        <a:lstStyle/>
        <a:p>
          <a:pPr algn="l"/>
          <a:r>
            <a:rPr lang="en-GB"/>
            <a:t>cctv taken from 4902 d/s approx 36m 225mm all clear . concrete found in line at chamber of 4902 </a:t>
          </a:r>
          <a:endParaRPr lang="en-US"/>
        </a:p>
      </xdr:txBody>
    </xdr:sp>
    <xdr:clientData/>
  </xdr:twoCellAnchor>
  <xdr:twoCellAnchor>
    <xdr:from>
      <xdr:col>5</xdr:col>
      <xdr:colOff>383228</xdr:colOff>
      <xdr:row>16</xdr:row>
      <xdr:rowOff>66046</xdr:rowOff>
    </xdr:from>
    <xdr:to>
      <xdr:col>6</xdr:col>
      <xdr:colOff>495342</xdr:colOff>
      <xdr:row>19</xdr:row>
      <xdr:rowOff>46561</xdr:rowOff>
    </xdr:to>
    <xdr:cxnSp macro="">
      <xdr:nvCxnSpPr>
        <xdr:cNvPr id="34" name="Straight Arrow Connector 33">
          <a:extLst>
            <a:ext uri="{FF2B5EF4-FFF2-40B4-BE49-F238E27FC236}">
              <a16:creationId xmlns:a16="http://schemas.microsoft.com/office/drawing/2014/main" id="{ED556209-9517-D5FF-3CF0-8D6CA68226A1}"/>
            </a:ext>
          </a:extLst>
        </xdr:cNvPr>
        <xdr:cNvCxnSpPr>
          <a:cxnSpLocks/>
          <a:stCxn id="33" idx="0"/>
        </xdr:cNvCxnSpPr>
      </xdr:nvCxnSpPr>
      <xdr:spPr>
        <a:xfrm flipV="1">
          <a:off x="3949686" y="2826748"/>
          <a:ext cx="798986" cy="49567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79254</xdr:colOff>
      <xdr:row>21</xdr:row>
      <xdr:rowOff>6770</xdr:rowOff>
    </xdr:from>
    <xdr:to>
      <xdr:col>8</xdr:col>
      <xdr:colOff>567990</xdr:colOff>
      <xdr:row>22</xdr:row>
      <xdr:rowOff>39627</xdr:rowOff>
    </xdr:to>
    <xdr:cxnSp macro="">
      <xdr:nvCxnSpPr>
        <xdr:cNvPr id="39" name="Straight Arrow Connector 38">
          <a:extLst>
            <a:ext uri="{FF2B5EF4-FFF2-40B4-BE49-F238E27FC236}">
              <a16:creationId xmlns:a16="http://schemas.microsoft.com/office/drawing/2014/main" id="{94EA9E6B-EB39-D4FB-329E-D3B417C9CEDC}"/>
            </a:ext>
          </a:extLst>
        </xdr:cNvPr>
        <xdr:cNvCxnSpPr>
          <a:cxnSpLocks/>
          <a:stCxn id="33" idx="3"/>
        </xdr:cNvCxnSpPr>
      </xdr:nvCxnSpPr>
      <xdr:spPr>
        <a:xfrm>
          <a:off x="5019458" y="3626064"/>
          <a:ext cx="1175610" cy="20457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383394</xdr:colOff>
      <xdr:row>3</xdr:row>
      <xdr:rowOff>132421</xdr:rowOff>
    </xdr:from>
    <xdr:to>
      <xdr:col>10</xdr:col>
      <xdr:colOff>297205</xdr:colOff>
      <xdr:row>8</xdr:row>
      <xdr:rowOff>66045</xdr:rowOff>
    </xdr:to>
    <xdr:sp macro="" textlink="">
      <xdr:nvSpPr>
        <xdr:cNvPr id="48" name="TextBox 47">
          <a:extLst>
            <a:ext uri="{FF2B5EF4-FFF2-40B4-BE49-F238E27FC236}">
              <a16:creationId xmlns:a16="http://schemas.microsoft.com/office/drawing/2014/main" id="{FB20AA71-1B62-C7AA-5FB4-8DB1619E84FC}"/>
            </a:ext>
          </a:extLst>
        </xdr:cNvPr>
        <xdr:cNvSpPr txBox="1"/>
      </xdr:nvSpPr>
      <xdr:spPr>
        <a:xfrm>
          <a:off x="4643329" y="655281"/>
          <a:ext cx="2665708" cy="786712"/>
        </a:xfrm>
        <a:prstGeom prst="rect">
          <a:avLst/>
        </a:prstGeom>
        <a:solidFill>
          <a:prstClr val="white"/>
        </a:solidFill>
        <a:ln>
          <a:solidFill>
            <a:prstClr val="black"/>
          </a:solidFill>
        </a:ln>
      </xdr:spPr>
      <xdr:txBody>
        <a:bodyPr vertOverflow="clip" horzOverflow="clip" wrap="square" rtlCol="0"/>
        <a:lstStyle/>
        <a:p>
          <a:pPr algn="l"/>
          <a:r>
            <a:rPr lang="en-GB"/>
            <a:t>cctv taken from 4001 d/s approx 38m 225mm , all clear . also , cctv taken from 4002 d/s approx 35m  225mm , roots found , see cctv line cleaned by hpwj then re cctv </a:t>
          </a:r>
          <a:endParaRPr lang="en-US"/>
        </a:p>
      </xdr:txBody>
    </xdr:sp>
    <xdr:clientData/>
  </xdr:twoCellAnchor>
  <xdr:twoCellAnchor>
    <xdr:from>
      <xdr:col>4</xdr:col>
      <xdr:colOff>468922</xdr:colOff>
      <xdr:row>6</xdr:row>
      <xdr:rowOff>13924</xdr:rowOff>
    </xdr:from>
    <xdr:to>
      <xdr:col>6</xdr:col>
      <xdr:colOff>383394</xdr:colOff>
      <xdr:row>11</xdr:row>
      <xdr:rowOff>33023</xdr:rowOff>
    </xdr:to>
    <xdr:cxnSp macro="">
      <xdr:nvCxnSpPr>
        <xdr:cNvPr id="49" name="Straight Arrow Connector 48">
          <a:extLst>
            <a:ext uri="{FF2B5EF4-FFF2-40B4-BE49-F238E27FC236}">
              <a16:creationId xmlns:a16="http://schemas.microsoft.com/office/drawing/2014/main" id="{48937DF3-51C8-7E6D-3440-DBA812877654}"/>
            </a:ext>
          </a:extLst>
        </xdr:cNvPr>
        <xdr:cNvCxnSpPr>
          <a:cxnSpLocks/>
          <a:stCxn id="48" idx="1"/>
        </xdr:cNvCxnSpPr>
      </xdr:nvCxnSpPr>
      <xdr:spPr>
        <a:xfrm flipH="1">
          <a:off x="3352909" y="1048637"/>
          <a:ext cx="1290420" cy="87218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680268</xdr:colOff>
      <xdr:row>6</xdr:row>
      <xdr:rowOff>13924</xdr:rowOff>
    </xdr:from>
    <xdr:to>
      <xdr:col>6</xdr:col>
      <xdr:colOff>383394</xdr:colOff>
      <xdr:row>11</xdr:row>
      <xdr:rowOff>66046</xdr:rowOff>
    </xdr:to>
    <xdr:cxnSp macro="">
      <xdr:nvCxnSpPr>
        <xdr:cNvPr id="52" name="Straight Arrow Connector 51">
          <a:extLst>
            <a:ext uri="{FF2B5EF4-FFF2-40B4-BE49-F238E27FC236}">
              <a16:creationId xmlns:a16="http://schemas.microsoft.com/office/drawing/2014/main" id="{2C559571-B905-0A63-A775-3B44034E70D3}"/>
            </a:ext>
          </a:extLst>
        </xdr:cNvPr>
        <xdr:cNvCxnSpPr>
          <a:cxnSpLocks/>
          <a:stCxn id="48" idx="1"/>
        </xdr:cNvCxnSpPr>
      </xdr:nvCxnSpPr>
      <xdr:spPr>
        <a:xfrm flipH="1">
          <a:off x="3564255" y="1048637"/>
          <a:ext cx="1079074" cy="90520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277391</xdr:colOff>
      <xdr:row>8</xdr:row>
      <xdr:rowOff>66045</xdr:rowOff>
    </xdr:from>
    <xdr:to>
      <xdr:col>8</xdr:col>
      <xdr:colOff>340300</xdr:colOff>
      <xdr:row>17</xdr:row>
      <xdr:rowOff>165114</xdr:rowOff>
    </xdr:to>
    <xdr:cxnSp macro="">
      <xdr:nvCxnSpPr>
        <xdr:cNvPr id="60" name="Straight Arrow Connector 59">
          <a:extLst>
            <a:ext uri="{FF2B5EF4-FFF2-40B4-BE49-F238E27FC236}">
              <a16:creationId xmlns:a16="http://schemas.microsoft.com/office/drawing/2014/main" id="{DD795DA8-DCC5-D059-FCE4-A57FB1C0B93A}"/>
            </a:ext>
          </a:extLst>
        </xdr:cNvPr>
        <xdr:cNvCxnSpPr>
          <a:cxnSpLocks/>
          <a:stCxn id="48" idx="2"/>
        </xdr:cNvCxnSpPr>
      </xdr:nvCxnSpPr>
      <xdr:spPr>
        <a:xfrm flipH="1">
          <a:off x="5225299" y="1441993"/>
          <a:ext cx="750884" cy="163462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369855</xdr:colOff>
      <xdr:row>8</xdr:row>
      <xdr:rowOff>66045</xdr:rowOff>
    </xdr:from>
    <xdr:to>
      <xdr:col>8</xdr:col>
      <xdr:colOff>340300</xdr:colOff>
      <xdr:row>18</xdr:row>
      <xdr:rowOff>145301</xdr:rowOff>
    </xdr:to>
    <xdr:cxnSp macro="">
      <xdr:nvCxnSpPr>
        <xdr:cNvPr id="63" name="Straight Arrow Connector 62">
          <a:extLst>
            <a:ext uri="{FF2B5EF4-FFF2-40B4-BE49-F238E27FC236}">
              <a16:creationId xmlns:a16="http://schemas.microsoft.com/office/drawing/2014/main" id="{3F167657-DCCA-B615-3A42-3B296D517007}"/>
            </a:ext>
          </a:extLst>
        </xdr:cNvPr>
        <xdr:cNvCxnSpPr>
          <a:cxnSpLocks/>
          <a:stCxn id="48" idx="2"/>
        </xdr:cNvCxnSpPr>
      </xdr:nvCxnSpPr>
      <xdr:spPr>
        <a:xfrm flipH="1">
          <a:off x="5317763" y="1441993"/>
          <a:ext cx="658420" cy="178543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132421</xdr:colOff>
      <xdr:row>17</xdr:row>
      <xdr:rowOff>46562</xdr:rowOff>
    </xdr:from>
    <xdr:to>
      <xdr:col>9</xdr:col>
      <xdr:colOff>1</xdr:colOff>
      <xdr:row>18</xdr:row>
      <xdr:rowOff>125487</xdr:rowOff>
    </xdr:to>
    <xdr:sp macro="" textlink="">
      <xdr:nvSpPr>
        <xdr:cNvPr id="69" name="TextBox 68">
          <a:extLst>
            <a:ext uri="{FF2B5EF4-FFF2-40B4-BE49-F238E27FC236}">
              <a16:creationId xmlns:a16="http://schemas.microsoft.com/office/drawing/2014/main" id="{E52123B9-3953-61A4-4F29-57B2D9B3E1E8}"/>
            </a:ext>
          </a:extLst>
        </xdr:cNvPr>
        <xdr:cNvSpPr txBox="1"/>
      </xdr:nvSpPr>
      <xdr:spPr>
        <a:xfrm>
          <a:off x="5759499" y="2978982"/>
          <a:ext cx="554452" cy="250643"/>
        </a:xfrm>
        <a:prstGeom prst="rect">
          <a:avLst/>
        </a:prstGeom>
        <a:solidFill>
          <a:prstClr val="white"/>
        </a:solidFill>
        <a:ln>
          <a:solidFill>
            <a:prstClr val="black"/>
          </a:solidFill>
        </a:ln>
      </xdr:spPr>
      <xdr:txBody>
        <a:bodyPr vertOverflow="clip" horzOverflow="clip" wrap="square" rtlCol="0"/>
        <a:lstStyle/>
        <a:p>
          <a:pPr algn="l"/>
          <a:r>
            <a:rPr lang="en-GB"/>
            <a:t>roots </a:t>
          </a:r>
          <a:endParaRPr lang="en-US"/>
        </a:p>
      </xdr:txBody>
    </xdr:sp>
    <xdr:clientData/>
  </xdr:twoCellAnchor>
  <xdr:twoCellAnchor>
    <xdr:from>
      <xdr:col>7</xdr:col>
      <xdr:colOff>383064</xdr:colOff>
      <xdr:row>18</xdr:row>
      <xdr:rowOff>166</xdr:rowOff>
    </xdr:from>
    <xdr:to>
      <xdr:col>8</xdr:col>
      <xdr:colOff>132421</xdr:colOff>
      <xdr:row>18</xdr:row>
      <xdr:rowOff>118883</xdr:rowOff>
    </xdr:to>
    <xdr:cxnSp macro="">
      <xdr:nvCxnSpPr>
        <xdr:cNvPr id="70" name="Straight Arrow Connector 69">
          <a:extLst>
            <a:ext uri="{FF2B5EF4-FFF2-40B4-BE49-F238E27FC236}">
              <a16:creationId xmlns:a16="http://schemas.microsoft.com/office/drawing/2014/main" id="{3CF39843-CA5B-F3E6-F3EB-FC25CDFC9473}"/>
            </a:ext>
          </a:extLst>
        </xdr:cNvPr>
        <xdr:cNvCxnSpPr>
          <a:cxnSpLocks/>
          <a:stCxn id="69" idx="1"/>
        </xdr:cNvCxnSpPr>
      </xdr:nvCxnSpPr>
      <xdr:spPr>
        <a:xfrm flipH="1">
          <a:off x="5323268" y="3104304"/>
          <a:ext cx="436231" cy="11871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264183</xdr:colOff>
      <xdr:row>0</xdr:row>
      <xdr:rowOff>0</xdr:rowOff>
    </xdr:from>
    <xdr:to>
      <xdr:col>7</xdr:col>
      <xdr:colOff>231160</xdr:colOff>
      <xdr:row>3</xdr:row>
      <xdr:rowOff>88061</xdr:rowOff>
    </xdr:to>
    <xdr:sp macro="" textlink="">
      <xdr:nvSpPr>
        <xdr:cNvPr id="75" name="TextBox 74">
          <a:extLst>
            <a:ext uri="{FF2B5EF4-FFF2-40B4-BE49-F238E27FC236}">
              <a16:creationId xmlns:a16="http://schemas.microsoft.com/office/drawing/2014/main" id="{601460DD-3BBB-FC90-0D95-217A8656965B}"/>
            </a:ext>
          </a:extLst>
        </xdr:cNvPr>
        <xdr:cNvSpPr txBox="1"/>
      </xdr:nvSpPr>
      <xdr:spPr>
        <a:xfrm>
          <a:off x="1772221" y="0"/>
          <a:ext cx="3406847" cy="610921"/>
        </a:xfrm>
        <a:prstGeom prst="rect">
          <a:avLst/>
        </a:prstGeom>
        <a:solidFill>
          <a:prstClr val="white"/>
        </a:solidFill>
        <a:ln>
          <a:solidFill>
            <a:prstClr val="black"/>
          </a:solidFill>
        </a:ln>
      </xdr:spPr>
      <xdr:txBody>
        <a:bodyPr vertOverflow="clip" horzOverflow="clip" wrap="square" rtlCol="0"/>
        <a:lstStyle/>
        <a:p>
          <a:pPr algn="l"/>
          <a:r>
            <a:rPr lang="en-GB"/>
            <a:t>cctv taken from 3016 d/s to 4001 15m 225mm , all clear , also cctv taken from 3014 d/s approx 20m 225mm , silt found , see cctv . line cleaned by hpwj then re cctv </a:t>
          </a:r>
          <a:endParaRPr lang="en-US"/>
        </a:p>
      </xdr:txBody>
    </xdr:sp>
    <xdr:clientData/>
  </xdr:twoCellAnchor>
  <xdr:twoCellAnchor>
    <xdr:from>
      <xdr:col>3</xdr:col>
      <xdr:colOff>359948</xdr:colOff>
      <xdr:row>3</xdr:row>
      <xdr:rowOff>88061</xdr:rowOff>
    </xdr:from>
    <xdr:to>
      <xdr:col>4</xdr:col>
      <xdr:colOff>591658</xdr:colOff>
      <xdr:row>5</xdr:row>
      <xdr:rowOff>138695</xdr:rowOff>
    </xdr:to>
    <xdr:cxnSp macro="">
      <xdr:nvCxnSpPr>
        <xdr:cNvPr id="76" name="Straight Arrow Connector 75">
          <a:extLst>
            <a:ext uri="{FF2B5EF4-FFF2-40B4-BE49-F238E27FC236}">
              <a16:creationId xmlns:a16="http://schemas.microsoft.com/office/drawing/2014/main" id="{F3CD946B-1D09-E01C-1FBC-5F5C276C0796}"/>
            </a:ext>
          </a:extLst>
        </xdr:cNvPr>
        <xdr:cNvCxnSpPr>
          <a:cxnSpLocks/>
          <a:stCxn id="75" idx="2"/>
        </xdr:cNvCxnSpPr>
      </xdr:nvCxnSpPr>
      <xdr:spPr>
        <a:xfrm flipH="1">
          <a:off x="2555961" y="610921"/>
          <a:ext cx="919684" cy="39186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459017</xdr:colOff>
      <xdr:row>3</xdr:row>
      <xdr:rowOff>88061</xdr:rowOff>
    </xdr:from>
    <xdr:to>
      <xdr:col>4</xdr:col>
      <xdr:colOff>591658</xdr:colOff>
      <xdr:row>6</xdr:row>
      <xdr:rowOff>59441</xdr:rowOff>
    </xdr:to>
    <xdr:cxnSp macro="">
      <xdr:nvCxnSpPr>
        <xdr:cNvPr id="82" name="Straight Arrow Connector 81">
          <a:extLst>
            <a:ext uri="{FF2B5EF4-FFF2-40B4-BE49-F238E27FC236}">
              <a16:creationId xmlns:a16="http://schemas.microsoft.com/office/drawing/2014/main" id="{F289DA0B-19CC-65E9-F02F-37437AA7AD32}"/>
            </a:ext>
          </a:extLst>
        </xdr:cNvPr>
        <xdr:cNvCxnSpPr>
          <a:cxnSpLocks/>
          <a:stCxn id="75" idx="2"/>
        </xdr:cNvCxnSpPr>
      </xdr:nvCxnSpPr>
      <xdr:spPr>
        <a:xfrm flipH="1">
          <a:off x="2655030" y="610921"/>
          <a:ext cx="820615" cy="48323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459016</xdr:colOff>
      <xdr:row>3</xdr:row>
      <xdr:rowOff>88061</xdr:rowOff>
    </xdr:from>
    <xdr:to>
      <xdr:col>4</xdr:col>
      <xdr:colOff>591658</xdr:colOff>
      <xdr:row>11</xdr:row>
      <xdr:rowOff>19813</xdr:rowOff>
    </xdr:to>
    <xdr:cxnSp macro="">
      <xdr:nvCxnSpPr>
        <xdr:cNvPr id="88" name="Straight Arrow Connector 87">
          <a:extLst>
            <a:ext uri="{FF2B5EF4-FFF2-40B4-BE49-F238E27FC236}">
              <a16:creationId xmlns:a16="http://schemas.microsoft.com/office/drawing/2014/main" id="{49758107-C536-1427-F653-4F8AF164272F}"/>
            </a:ext>
          </a:extLst>
        </xdr:cNvPr>
        <xdr:cNvCxnSpPr>
          <a:cxnSpLocks/>
          <a:stCxn id="75" idx="2"/>
        </xdr:cNvCxnSpPr>
      </xdr:nvCxnSpPr>
      <xdr:spPr>
        <a:xfrm flipH="1">
          <a:off x="3343003" y="610921"/>
          <a:ext cx="132642" cy="129669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577898</xdr:colOff>
      <xdr:row>3</xdr:row>
      <xdr:rowOff>88061</xdr:rowOff>
    </xdr:from>
    <xdr:to>
      <xdr:col>4</xdr:col>
      <xdr:colOff>591658</xdr:colOff>
      <xdr:row>11</xdr:row>
      <xdr:rowOff>13209</xdr:rowOff>
    </xdr:to>
    <xdr:cxnSp macro="">
      <xdr:nvCxnSpPr>
        <xdr:cNvPr id="91" name="Straight Arrow Connector 90">
          <a:extLst>
            <a:ext uri="{FF2B5EF4-FFF2-40B4-BE49-F238E27FC236}">
              <a16:creationId xmlns:a16="http://schemas.microsoft.com/office/drawing/2014/main" id="{5179B7F0-F2E1-BBA8-886B-97E86BBA8F95}"/>
            </a:ext>
          </a:extLst>
        </xdr:cNvPr>
        <xdr:cNvCxnSpPr>
          <a:cxnSpLocks/>
          <a:stCxn id="75" idx="2"/>
        </xdr:cNvCxnSpPr>
      </xdr:nvCxnSpPr>
      <xdr:spPr>
        <a:xfrm flipH="1">
          <a:off x="3461885" y="610921"/>
          <a:ext cx="13760" cy="129008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161671</xdr:rowOff>
    </xdr:from>
    <xdr:to>
      <xdr:col>6</xdr:col>
      <xdr:colOff>13209</xdr:colOff>
      <xdr:row>15</xdr:row>
      <xdr:rowOff>13211</xdr:rowOff>
    </xdr:to>
    <xdr:pic>
      <xdr:nvPicPr>
        <xdr:cNvPr id="2" name="Picture 1">
          <a:extLst>
            <a:ext uri="{FF2B5EF4-FFF2-40B4-BE49-F238E27FC236}">
              <a16:creationId xmlns:a16="http://schemas.microsoft.com/office/drawing/2014/main" id="{E92DB5A5-2404-B7B1-065A-4D0A108AB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671"/>
          <a:ext cx="4134449" cy="2453732"/>
        </a:xfrm>
        <a:prstGeom prst="rect">
          <a:avLst/>
        </a:prstGeom>
      </xdr:spPr>
    </xdr:pic>
    <xdr:clientData/>
  </xdr:twoCellAnchor>
  <xdr:twoCellAnchor editAs="oneCell">
    <xdr:from>
      <xdr:col>6</xdr:col>
      <xdr:colOff>660454</xdr:colOff>
      <xdr:row>0</xdr:row>
      <xdr:rowOff>156721</xdr:rowOff>
    </xdr:from>
    <xdr:to>
      <xdr:col>12</xdr:col>
      <xdr:colOff>673663</xdr:colOff>
      <xdr:row>15</xdr:row>
      <xdr:rowOff>13211</xdr:rowOff>
    </xdr:to>
    <xdr:pic>
      <xdr:nvPicPr>
        <xdr:cNvPr id="3" name="Picture 2">
          <a:extLst>
            <a:ext uri="{FF2B5EF4-FFF2-40B4-BE49-F238E27FC236}">
              <a16:creationId xmlns:a16="http://schemas.microsoft.com/office/drawing/2014/main" id="{BBDD867E-1775-018F-0FD8-6DD67B55FE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694" y="156721"/>
          <a:ext cx="4134449" cy="2458682"/>
        </a:xfrm>
        <a:prstGeom prst="rect">
          <a:avLst/>
        </a:prstGeom>
      </xdr:spPr>
    </xdr:pic>
    <xdr:clientData/>
  </xdr:twoCellAnchor>
  <xdr:twoCellAnchor editAs="oneCell">
    <xdr:from>
      <xdr:col>0</xdr:col>
      <xdr:colOff>0</xdr:colOff>
      <xdr:row>17</xdr:row>
      <xdr:rowOff>153414</xdr:rowOff>
    </xdr:from>
    <xdr:to>
      <xdr:col>6</xdr:col>
      <xdr:colOff>6604</xdr:colOff>
      <xdr:row>32</xdr:row>
      <xdr:rowOff>2</xdr:rowOff>
    </xdr:to>
    <xdr:pic>
      <xdr:nvPicPr>
        <xdr:cNvPr id="4" name="Picture 3">
          <a:extLst>
            <a:ext uri="{FF2B5EF4-FFF2-40B4-BE49-F238E27FC236}">
              <a16:creationId xmlns:a16="http://schemas.microsoft.com/office/drawing/2014/main" id="{A003444F-139A-59AF-F366-75B511DD9F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125462"/>
          <a:ext cx="4127844" cy="2448780"/>
        </a:xfrm>
        <a:prstGeom prst="rect">
          <a:avLst/>
        </a:prstGeom>
      </xdr:spPr>
    </xdr:pic>
    <xdr:clientData/>
  </xdr:twoCellAnchor>
  <xdr:twoCellAnchor editAs="oneCell">
    <xdr:from>
      <xdr:col>6</xdr:col>
      <xdr:colOff>653849</xdr:colOff>
      <xdr:row>17</xdr:row>
      <xdr:rowOff>173229</xdr:rowOff>
    </xdr:from>
    <xdr:to>
      <xdr:col>13</xdr:col>
      <xdr:colOff>13208</xdr:colOff>
      <xdr:row>32</xdr:row>
      <xdr:rowOff>19814</xdr:rowOff>
    </xdr:to>
    <xdr:pic>
      <xdr:nvPicPr>
        <xdr:cNvPr id="5" name="Picture 4">
          <a:extLst>
            <a:ext uri="{FF2B5EF4-FFF2-40B4-BE49-F238E27FC236}">
              <a16:creationId xmlns:a16="http://schemas.microsoft.com/office/drawing/2014/main" id="{40D1CDF1-1314-B20C-5929-335EC291FD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5089" y="3145277"/>
          <a:ext cx="4167471" cy="2448777"/>
        </a:xfrm>
        <a:prstGeom prst="rect">
          <a:avLst/>
        </a:prstGeom>
      </xdr:spPr>
    </xdr:pic>
    <xdr:clientData/>
  </xdr:twoCellAnchor>
  <xdr:twoCellAnchor editAs="oneCell">
    <xdr:from>
      <xdr:col>0</xdr:col>
      <xdr:colOff>0</xdr:colOff>
      <xdr:row>35</xdr:row>
      <xdr:rowOff>1509</xdr:rowOff>
    </xdr:from>
    <xdr:to>
      <xdr:col>5</xdr:col>
      <xdr:colOff>673664</xdr:colOff>
      <xdr:row>49</xdr:row>
      <xdr:rowOff>171719</xdr:rowOff>
    </xdr:to>
    <xdr:pic>
      <xdr:nvPicPr>
        <xdr:cNvPr id="6" name="Picture 5">
          <a:extLst>
            <a:ext uri="{FF2B5EF4-FFF2-40B4-BE49-F238E27FC236}">
              <a16:creationId xmlns:a16="http://schemas.microsoft.com/office/drawing/2014/main" id="{330A12E3-0B87-668C-0504-902E375C9A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6117323"/>
          <a:ext cx="4108030" cy="2587476"/>
        </a:xfrm>
        <a:prstGeom prst="rect">
          <a:avLst/>
        </a:prstGeom>
      </xdr:spPr>
    </xdr:pic>
    <xdr:clientData/>
  </xdr:twoCellAnchor>
  <xdr:twoCellAnchor editAs="oneCell">
    <xdr:from>
      <xdr:col>6</xdr:col>
      <xdr:colOff>667060</xdr:colOff>
      <xdr:row>34</xdr:row>
      <xdr:rowOff>163322</xdr:rowOff>
    </xdr:from>
    <xdr:to>
      <xdr:col>13</xdr:col>
      <xdr:colOff>6605</xdr:colOff>
      <xdr:row>50</xdr:row>
      <xdr:rowOff>6605</xdr:rowOff>
    </xdr:to>
    <xdr:pic>
      <xdr:nvPicPr>
        <xdr:cNvPr id="7" name="Picture 6">
          <a:extLst>
            <a:ext uri="{FF2B5EF4-FFF2-40B4-BE49-F238E27FC236}">
              <a16:creationId xmlns:a16="http://schemas.microsoft.com/office/drawing/2014/main" id="{1123ECD3-832D-D739-1FFA-BA0F543D73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88300" y="6107418"/>
          <a:ext cx="4147657" cy="2617193"/>
        </a:xfrm>
        <a:prstGeom prst="rect">
          <a:avLst/>
        </a:prstGeom>
      </xdr:spPr>
    </xdr:pic>
    <xdr:clientData/>
  </xdr:twoCellAnchor>
  <xdr:twoCellAnchor editAs="oneCell">
    <xdr:from>
      <xdr:col>0</xdr:col>
      <xdr:colOff>0</xdr:colOff>
      <xdr:row>52</xdr:row>
      <xdr:rowOff>156717</xdr:rowOff>
    </xdr:from>
    <xdr:to>
      <xdr:col>6</xdr:col>
      <xdr:colOff>13208</xdr:colOff>
      <xdr:row>66</xdr:row>
      <xdr:rowOff>178323</xdr:rowOff>
    </xdr:to>
    <xdr:pic>
      <xdr:nvPicPr>
        <xdr:cNvPr id="8" name="Picture 7">
          <a:extLst>
            <a:ext uri="{FF2B5EF4-FFF2-40B4-BE49-F238E27FC236}">
              <a16:creationId xmlns:a16="http://schemas.microsoft.com/office/drawing/2014/main" id="{AD00F9BD-8097-A80A-BF2F-34FFCAD6EE4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9244579"/>
          <a:ext cx="4134448" cy="2438872"/>
        </a:xfrm>
        <a:prstGeom prst="rect">
          <a:avLst/>
        </a:prstGeom>
      </xdr:spPr>
    </xdr:pic>
    <xdr:clientData/>
  </xdr:twoCellAnchor>
  <xdr:twoCellAnchor editAs="oneCell">
    <xdr:from>
      <xdr:col>6</xdr:col>
      <xdr:colOff>660455</xdr:colOff>
      <xdr:row>52</xdr:row>
      <xdr:rowOff>164972</xdr:rowOff>
    </xdr:from>
    <xdr:to>
      <xdr:col>13</xdr:col>
      <xdr:colOff>191</xdr:colOff>
      <xdr:row>67</xdr:row>
      <xdr:rowOff>0</xdr:rowOff>
    </xdr:to>
    <xdr:pic>
      <xdr:nvPicPr>
        <xdr:cNvPr id="9" name="Picture 8">
          <a:extLst>
            <a:ext uri="{FF2B5EF4-FFF2-40B4-BE49-F238E27FC236}">
              <a16:creationId xmlns:a16="http://schemas.microsoft.com/office/drawing/2014/main" id="{2B08CE59-29E9-661F-4902-02CF221E876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81695" y="9252834"/>
          <a:ext cx="4147848" cy="2437220"/>
        </a:xfrm>
        <a:prstGeom prst="rect">
          <a:avLst/>
        </a:prstGeom>
      </xdr:spPr>
    </xdr:pic>
    <xdr:clientData/>
  </xdr:twoCellAnchor>
  <xdr:twoCellAnchor editAs="oneCell">
    <xdr:from>
      <xdr:col>0</xdr:col>
      <xdr:colOff>0</xdr:colOff>
      <xdr:row>69</xdr:row>
      <xdr:rowOff>173228</xdr:rowOff>
    </xdr:from>
    <xdr:to>
      <xdr:col>5</xdr:col>
      <xdr:colOff>680268</xdr:colOff>
      <xdr:row>84</xdr:row>
      <xdr:rowOff>19814</xdr:rowOff>
    </xdr:to>
    <xdr:pic>
      <xdr:nvPicPr>
        <xdr:cNvPr id="10" name="Picture 9">
          <a:extLst>
            <a:ext uri="{FF2B5EF4-FFF2-40B4-BE49-F238E27FC236}">
              <a16:creationId xmlns:a16="http://schemas.microsoft.com/office/drawing/2014/main" id="{8642DA5B-23F9-A1A1-6EBE-61581FB77B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12233138"/>
          <a:ext cx="4114634" cy="2448778"/>
        </a:xfrm>
        <a:prstGeom prst="rect">
          <a:avLst/>
        </a:prstGeom>
      </xdr:spPr>
    </xdr:pic>
    <xdr:clientData/>
  </xdr:twoCellAnchor>
  <xdr:twoCellAnchor editAs="oneCell">
    <xdr:from>
      <xdr:col>0</xdr:col>
      <xdr:colOff>0</xdr:colOff>
      <xdr:row>86</xdr:row>
      <xdr:rowOff>183136</xdr:rowOff>
    </xdr:from>
    <xdr:to>
      <xdr:col>5</xdr:col>
      <xdr:colOff>673664</xdr:colOff>
      <xdr:row>101</xdr:row>
      <xdr:rowOff>13209</xdr:rowOff>
    </xdr:to>
    <xdr:pic>
      <xdr:nvPicPr>
        <xdr:cNvPr id="11" name="Picture 10">
          <a:extLst>
            <a:ext uri="{FF2B5EF4-FFF2-40B4-BE49-F238E27FC236}">
              <a16:creationId xmlns:a16="http://schemas.microsoft.com/office/drawing/2014/main" id="{C81ADD4D-CD20-56A1-099F-B4E14003025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15215092"/>
          <a:ext cx="4108030" cy="2432267"/>
        </a:xfrm>
        <a:prstGeom prst="rect">
          <a:avLst/>
        </a:prstGeom>
      </xdr:spPr>
    </xdr:pic>
    <xdr:clientData/>
  </xdr:twoCellAnchor>
  <xdr:twoCellAnchor editAs="oneCell">
    <xdr:from>
      <xdr:col>6</xdr:col>
      <xdr:colOff>667060</xdr:colOff>
      <xdr:row>69</xdr:row>
      <xdr:rowOff>163321</xdr:rowOff>
    </xdr:from>
    <xdr:to>
      <xdr:col>13</xdr:col>
      <xdr:colOff>6606</xdr:colOff>
      <xdr:row>83</xdr:row>
      <xdr:rowOff>171719</xdr:rowOff>
    </xdr:to>
    <xdr:pic>
      <xdr:nvPicPr>
        <xdr:cNvPr id="12" name="Picture 11">
          <a:extLst>
            <a:ext uri="{FF2B5EF4-FFF2-40B4-BE49-F238E27FC236}">
              <a16:creationId xmlns:a16="http://schemas.microsoft.com/office/drawing/2014/main" id="{2471056B-D4B1-97C6-CA65-C407C446DAC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88300" y="12223231"/>
          <a:ext cx="4147658" cy="2425662"/>
        </a:xfrm>
        <a:prstGeom prst="rect">
          <a:avLst/>
        </a:prstGeom>
      </xdr:spPr>
    </xdr:pic>
    <xdr:clientData/>
  </xdr:twoCellAnchor>
  <xdr:twoCellAnchor editAs="oneCell">
    <xdr:from>
      <xdr:col>6</xdr:col>
      <xdr:colOff>667059</xdr:colOff>
      <xdr:row>86</xdr:row>
      <xdr:rowOff>178184</xdr:rowOff>
    </xdr:from>
    <xdr:to>
      <xdr:col>13</xdr:col>
      <xdr:colOff>19814</xdr:colOff>
      <xdr:row>101</xdr:row>
      <xdr:rowOff>26418</xdr:rowOff>
    </xdr:to>
    <xdr:pic>
      <xdr:nvPicPr>
        <xdr:cNvPr id="13" name="Picture 12">
          <a:extLst>
            <a:ext uri="{FF2B5EF4-FFF2-40B4-BE49-F238E27FC236}">
              <a16:creationId xmlns:a16="http://schemas.microsoft.com/office/drawing/2014/main" id="{5D68465E-BC37-9D03-D2A9-6119B735B61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788299" y="15210140"/>
          <a:ext cx="4160867" cy="2450428"/>
        </a:xfrm>
        <a:prstGeom prst="rect">
          <a:avLst/>
        </a:prstGeom>
      </xdr:spPr>
    </xdr:pic>
    <xdr:clientData/>
  </xdr:twoCellAnchor>
  <xdr:twoCellAnchor editAs="oneCell">
    <xdr:from>
      <xdr:col>0</xdr:col>
      <xdr:colOff>0</xdr:colOff>
      <xdr:row>103</xdr:row>
      <xdr:rowOff>150114</xdr:rowOff>
    </xdr:from>
    <xdr:to>
      <xdr:col>5</xdr:col>
      <xdr:colOff>680269</xdr:colOff>
      <xdr:row>117</xdr:row>
      <xdr:rowOff>178323</xdr:rowOff>
    </xdr:to>
    <xdr:pic>
      <xdr:nvPicPr>
        <xdr:cNvPr id="14" name="Picture 13">
          <a:extLst>
            <a:ext uri="{FF2B5EF4-FFF2-40B4-BE49-F238E27FC236}">
              <a16:creationId xmlns:a16="http://schemas.microsoft.com/office/drawing/2014/main" id="{7D9DD266-10DA-6D1B-7F80-06833E0C9DA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18154118"/>
          <a:ext cx="4114635" cy="2445475"/>
        </a:xfrm>
        <a:prstGeom prst="rect">
          <a:avLst/>
        </a:prstGeom>
      </xdr:spPr>
    </xdr:pic>
    <xdr:clientData/>
  </xdr:twoCellAnchor>
  <xdr:twoCellAnchor editAs="oneCell">
    <xdr:from>
      <xdr:col>6</xdr:col>
      <xdr:colOff>660455</xdr:colOff>
      <xdr:row>103</xdr:row>
      <xdr:rowOff>166627</xdr:rowOff>
    </xdr:from>
    <xdr:to>
      <xdr:col>12</xdr:col>
      <xdr:colOff>680269</xdr:colOff>
      <xdr:row>118</xdr:row>
      <xdr:rowOff>6605</xdr:rowOff>
    </xdr:to>
    <xdr:pic>
      <xdr:nvPicPr>
        <xdr:cNvPr id="15" name="Picture 14">
          <a:extLst>
            <a:ext uri="{FF2B5EF4-FFF2-40B4-BE49-F238E27FC236}">
              <a16:creationId xmlns:a16="http://schemas.microsoft.com/office/drawing/2014/main" id="{6C3B3D61-CE89-031A-D9D5-CE1E5E2B2BA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81695" y="18170631"/>
          <a:ext cx="4141054" cy="2442172"/>
        </a:xfrm>
        <a:prstGeom prst="rect">
          <a:avLst/>
        </a:prstGeom>
      </xdr:spPr>
    </xdr:pic>
    <xdr:clientData/>
  </xdr:twoCellAnchor>
  <xdr:twoCellAnchor editAs="oneCell">
    <xdr:from>
      <xdr:col>0</xdr:col>
      <xdr:colOff>0</xdr:colOff>
      <xdr:row>120</xdr:row>
      <xdr:rowOff>160049</xdr:rowOff>
    </xdr:from>
    <xdr:to>
      <xdr:col>6</xdr:col>
      <xdr:colOff>0</xdr:colOff>
      <xdr:row>134</xdr:row>
      <xdr:rowOff>190499</xdr:rowOff>
    </xdr:to>
    <xdr:pic>
      <xdr:nvPicPr>
        <xdr:cNvPr id="16" name="Picture 15">
          <a:extLst>
            <a:ext uri="{FF2B5EF4-FFF2-40B4-BE49-F238E27FC236}">
              <a16:creationId xmlns:a16="http://schemas.microsoft.com/office/drawing/2014/main" id="{2BB6CB3C-453F-D1A8-AF05-BD8FA59C26C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5400000">
          <a:off x="839548" y="20296553"/>
          <a:ext cx="2442144" cy="4121240"/>
        </a:xfrm>
        <a:prstGeom prst="rect">
          <a:avLst/>
        </a:prstGeom>
      </xdr:spPr>
    </xdr:pic>
    <xdr:clientData/>
  </xdr:twoCellAnchor>
  <xdr:twoCellAnchor editAs="oneCell">
    <xdr:from>
      <xdr:col>6</xdr:col>
      <xdr:colOff>666208</xdr:colOff>
      <xdr:row>120</xdr:row>
      <xdr:rowOff>155921</xdr:rowOff>
    </xdr:from>
    <xdr:to>
      <xdr:col>12</xdr:col>
      <xdr:colOff>680269</xdr:colOff>
      <xdr:row>135</xdr:row>
      <xdr:rowOff>13208</xdr:rowOff>
    </xdr:to>
    <xdr:pic>
      <xdr:nvPicPr>
        <xdr:cNvPr id="17" name="Picture 16">
          <a:extLst>
            <a:ext uri="{FF2B5EF4-FFF2-40B4-BE49-F238E27FC236}">
              <a16:creationId xmlns:a16="http://schemas.microsoft.com/office/drawing/2014/main" id="{DB8C66A5-9FFD-7FAF-45FE-C38CEA43BEA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6200000">
          <a:off x="5625358" y="20294063"/>
          <a:ext cx="2459481" cy="4135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6</xdr:row>
          <xdr:rowOff>19050</xdr:rowOff>
        </xdr:from>
        <xdr:to>
          <xdr:col>14</xdr:col>
          <xdr:colOff>752475</xdr:colOff>
          <xdr:row>7</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8</xdr:row>
          <xdr:rowOff>9525</xdr:rowOff>
        </xdr:from>
        <xdr:to>
          <xdr:col>14</xdr:col>
          <xdr:colOff>742950</xdr:colOff>
          <xdr:row>9</xdr:row>
          <xdr:rowOff>9525</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10</xdr:row>
          <xdr:rowOff>9525</xdr:rowOff>
        </xdr:from>
        <xdr:to>
          <xdr:col>14</xdr:col>
          <xdr:colOff>733425</xdr:colOff>
          <xdr:row>11</xdr:row>
          <xdr:rowOff>9525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36</xdr:row>
          <xdr:rowOff>19050</xdr:rowOff>
        </xdr:from>
        <xdr:to>
          <xdr:col>14</xdr:col>
          <xdr:colOff>762000</xdr:colOff>
          <xdr:row>37</xdr:row>
          <xdr:rowOff>47625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38</xdr:row>
          <xdr:rowOff>19050</xdr:rowOff>
        </xdr:from>
        <xdr:to>
          <xdr:col>14</xdr:col>
          <xdr:colOff>742950</xdr:colOff>
          <xdr:row>39</xdr:row>
          <xdr:rowOff>47625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40</xdr:row>
          <xdr:rowOff>57150</xdr:rowOff>
        </xdr:from>
        <xdr:to>
          <xdr:col>14</xdr:col>
          <xdr:colOff>733425</xdr:colOff>
          <xdr:row>41</xdr:row>
          <xdr:rowOff>38100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47625</xdr:colOff>
      <xdr:row>2</xdr:row>
      <xdr:rowOff>85725</xdr:rowOff>
    </xdr:from>
    <xdr:to>
      <xdr:col>5</xdr:col>
      <xdr:colOff>409575</xdr:colOff>
      <xdr:row>5</xdr:row>
      <xdr:rowOff>114300</xdr:rowOff>
    </xdr:to>
    <xdr:pic>
      <xdr:nvPicPr>
        <xdr:cNvPr id="14" name="Picture 56" descr="FW GLOSS">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5348" b="27777"/>
        <a:stretch>
          <a:fillRect/>
        </a:stretch>
      </xdr:blipFill>
      <xdr:spPr bwMode="auto">
        <a:xfrm>
          <a:off x="219075" y="247650"/>
          <a:ext cx="2419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32</xdr:row>
      <xdr:rowOff>57150</xdr:rowOff>
    </xdr:from>
    <xdr:to>
      <xdr:col>5</xdr:col>
      <xdr:colOff>400050</xdr:colOff>
      <xdr:row>35</xdr:row>
      <xdr:rowOff>85725</xdr:rowOff>
    </xdr:to>
    <xdr:pic>
      <xdr:nvPicPr>
        <xdr:cNvPr id="15" name="Picture 57" descr="FW GLOSS">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5348" b="27777"/>
        <a:stretch>
          <a:fillRect/>
        </a:stretch>
      </xdr:blipFill>
      <xdr:spPr bwMode="auto">
        <a:xfrm>
          <a:off x="209550" y="5210175"/>
          <a:ext cx="2419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low/Asset/OA/WWAP/WWOperations/wwn/Central%20Pennine/Patch%20Management%20Central%20Pennine/Blackburn%20and%20Hyndburn/Patch%20Management%20Tool%20Team%20Blackbu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low/Asset/OA/WWAP/WWOperations/wwn/Patch%20Management/Shared%20Documents/Estimating%20Documents%20and%20Supporting%20Templates/Copy%20of%20Enterprise%20NS%20estimated%20costs%20civils%20sewer%20repair%20examp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low/Asset/OA/WWAP/WWOperations/wwn/Central%20Pennine/Patch%20Management%20Central%20Pennine/Rochdale/Patch%20Management%20Tool%20Rochda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 Transfer Request"/>
      <sheetName val="Datasheet"/>
      <sheetName val="Validation"/>
      <sheetName val="Control"/>
      <sheetName val="FWRaised"/>
      <sheetName val="NFATracker"/>
      <sheetName val="NFAValidation"/>
      <sheetName val="FWValidation"/>
      <sheetName val="Sheet1"/>
      <sheetName val="ODI"/>
      <sheetName val="Shee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efects"/>
      <sheetName val="Ww Network Codes"/>
      <sheetName val="All Cod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 Transfer Request"/>
      <sheetName val="Datasheet"/>
      <sheetName val="Validation"/>
      <sheetName val="Control"/>
      <sheetName val="FWRaised"/>
      <sheetName val="NFATracker"/>
      <sheetName val="NFAValidation"/>
      <sheetName val="FWValidation"/>
      <sheetName val="Sheet1"/>
      <sheetName val="ODI"/>
      <sheetName val="Sheet3"/>
      <sheetName val="Patch Management Tool Rochdale"/>
    </sheetNames>
    <definedNames>
      <definedName name="RangeStopCode" refersTo="='Validation'!$W$7:$X$908"/>
    </definedNames>
    <sheetDataSet>
      <sheetData sheetId="0"/>
      <sheetData sheetId="1"/>
      <sheetData sheetId="2">
        <row r="7">
          <cell r="W7" t="str">
            <v/>
          </cell>
          <cell r="X7" t="str">
            <v/>
          </cell>
        </row>
        <row r="8">
          <cell r="W8" t="str">
            <v>Branch Connection/90-150mm/Unmade</v>
          </cell>
          <cell r="X8">
            <v>1017.5270612021857</v>
          </cell>
        </row>
        <row r="9">
          <cell r="W9" t="str">
            <v>Branch Connection/151-300mm/Unmade</v>
          </cell>
          <cell r="X9">
            <v>1317.0746852459017</v>
          </cell>
        </row>
        <row r="10">
          <cell r="W10" t="str">
            <v>Branch Connection/301-450mm/Unmade</v>
          </cell>
          <cell r="X10">
            <v>2193.5663744990893</v>
          </cell>
        </row>
        <row r="11">
          <cell r="W11" t="str">
            <v>Branch Connection/451-600mm/Unmade</v>
          </cell>
          <cell r="X11">
            <v>11565.303644808739</v>
          </cell>
        </row>
        <row r="12">
          <cell r="W12" t="str">
            <v>Branch Connection/601-900mm/Unmade</v>
          </cell>
          <cell r="X12">
            <v>13739.388310018214</v>
          </cell>
        </row>
        <row r="13">
          <cell r="W13" t="str">
            <v>Branch Connection/90-150mm/Surfaced</v>
          </cell>
          <cell r="X13">
            <v>1814.359479417122</v>
          </cell>
        </row>
        <row r="14">
          <cell r="W14" t="str">
            <v>Branch Connection/151-300mm/Surfaced</v>
          </cell>
          <cell r="X14">
            <v>2113.9071034608378</v>
          </cell>
        </row>
        <row r="15">
          <cell r="W15" t="str">
            <v>Branch Connection/301-450mm/Surfaced</v>
          </cell>
          <cell r="X15">
            <v>3306.9547770491808</v>
          </cell>
        </row>
        <row r="16">
          <cell r="W16" t="str">
            <v>Branch Connection/451-600mm/Surfaced</v>
          </cell>
          <cell r="X16">
            <v>14134.045464480874</v>
          </cell>
        </row>
        <row r="17">
          <cell r="W17" t="str">
            <v>Branch Connection/601-900mm/Surfaced</v>
          </cell>
          <cell r="X17">
            <v>16426.712669030399</v>
          </cell>
        </row>
        <row r="18">
          <cell r="W18" t="str">
            <v>Branch Connection/90-150mm/Unmade</v>
          </cell>
          <cell r="X18">
            <v>33.580006732800001</v>
          </cell>
        </row>
        <row r="19">
          <cell r="W19" t="str">
            <v>Branch Connection/151-300mm/Unmade</v>
          </cell>
          <cell r="X19">
            <v>66.566236070399995</v>
          </cell>
        </row>
        <row r="20">
          <cell r="W20" t="str">
            <v>Branch Connection/301-450mm/Unmade</v>
          </cell>
          <cell r="X20">
            <v>136.18979404800001</v>
          </cell>
        </row>
        <row r="21">
          <cell r="W21" t="str">
            <v>Branch Connection/451-600mm/Unmade</v>
          </cell>
          <cell r="X21">
            <v>257.33301623040001</v>
          </cell>
        </row>
        <row r="22">
          <cell r="W22" t="str">
            <v>Branch Connection/601-900mm/Unmade</v>
          </cell>
          <cell r="X22">
            <v>420.64706703359997</v>
          </cell>
        </row>
        <row r="23">
          <cell r="W23" t="str">
            <v>Branch Connection/90-150mm/Surfaced</v>
          </cell>
          <cell r="X23">
            <v>68.461270310399996</v>
          </cell>
        </row>
        <row r="24">
          <cell r="W24" t="str">
            <v>Branch Connection/151-300mm/Surfaced</v>
          </cell>
          <cell r="X24">
            <v>121.63593108480001</v>
          </cell>
        </row>
        <row r="25">
          <cell r="W25" t="str">
            <v>Branch Connection/3010-450mm/Surfaced</v>
          </cell>
          <cell r="X25">
            <v>198.03107808000004</v>
          </cell>
        </row>
        <row r="26">
          <cell r="W26" t="str">
            <v>Branch Connection/451-600mm/Surfaced</v>
          </cell>
          <cell r="X26">
            <v>350.96034124800002</v>
          </cell>
        </row>
        <row r="27">
          <cell r="W27" t="str">
            <v>Branch Connection/601-900mm/Surfaced</v>
          </cell>
          <cell r="X27">
            <v>559.08563504640006</v>
          </cell>
        </row>
        <row r="28">
          <cell r="W28" t="str">
            <v>Piece-up Connection/90-150mm/Unmade</v>
          </cell>
          <cell r="X28">
            <v>396.58013218560001</v>
          </cell>
        </row>
        <row r="29">
          <cell r="W29" t="str">
            <v>Piece-up Connection/151-300mm/Unmade</v>
          </cell>
          <cell r="X29">
            <v>494.22492979200013</v>
          </cell>
        </row>
        <row r="30">
          <cell r="W30" t="str">
            <v>Piece-up Connection/301-450mm/Unmade</v>
          </cell>
          <cell r="X30">
            <v>1182.1602595968002</v>
          </cell>
        </row>
        <row r="31">
          <cell r="W31" t="str">
            <v>Piece-up Connection/451-600mm/Unmade</v>
          </cell>
          <cell r="X31">
            <v>3169.12892736</v>
          </cell>
        </row>
        <row r="32">
          <cell r="W32" t="str">
            <v>Piece-up Connection/601-900mm/Unmade</v>
          </cell>
          <cell r="X32">
            <v>6032.8288694783996</v>
          </cell>
        </row>
        <row r="33">
          <cell r="W33" t="str">
            <v>Mainlaying/90-150mm/Unmade</v>
          </cell>
          <cell r="X33">
            <v>62.324036429872493</v>
          </cell>
        </row>
        <row r="34">
          <cell r="W34" t="str">
            <v>Mainlaying/151-300mm/Unmade</v>
          </cell>
          <cell r="X34">
            <v>113.30553406193079</v>
          </cell>
        </row>
        <row r="35">
          <cell r="W35" t="str">
            <v>Mainlaying/301-450mm/Unmade</v>
          </cell>
          <cell r="X35">
            <v>248.31552276867032</v>
          </cell>
        </row>
        <row r="36">
          <cell r="W36" t="str">
            <v>Mainlaying/451-600mm/Unmade</v>
          </cell>
          <cell r="X36">
            <v>776.39187759562833</v>
          </cell>
        </row>
        <row r="37">
          <cell r="W37" t="str">
            <v>Mainlaying/601-900mm/Unmade</v>
          </cell>
          <cell r="X37">
            <v>1465.8133952641163</v>
          </cell>
        </row>
        <row r="38">
          <cell r="W38" t="str">
            <v>Mainlaying/90-150mm/Surfaced</v>
          </cell>
          <cell r="X38">
            <v>138.24604444444444</v>
          </cell>
        </row>
        <row r="39">
          <cell r="W39" t="str">
            <v>Mainlaying/151-300mm/Surfaced</v>
          </cell>
          <cell r="X39">
            <v>207.14025464480872</v>
          </cell>
        </row>
        <row r="40">
          <cell r="W40" t="str">
            <v>Mainlaying/301-450mm/Surfaced</v>
          </cell>
          <cell r="X40">
            <v>411.38222367941711</v>
          </cell>
        </row>
        <row r="41">
          <cell r="W41" t="str">
            <v>Mainlaying/451-600mm/Surfaced</v>
          </cell>
          <cell r="X41">
            <v>966.85064626593783</v>
          </cell>
        </row>
        <row r="42">
          <cell r="W42" t="str">
            <v>Mainlaying/601-900mm/Surfaced</v>
          </cell>
          <cell r="X42">
            <v>1654.5070426229508</v>
          </cell>
        </row>
        <row r="43">
          <cell r="W43" t="str">
            <v xml:space="preserve"> Lay OnlyMainlaying/90-150mm/Unmade</v>
          </cell>
          <cell r="X43">
            <v>53.338897075199995</v>
          </cell>
        </row>
        <row r="44">
          <cell r="W44" t="str">
            <v>Lay Only Mainlaying/151-300mm/Unmade</v>
          </cell>
          <cell r="X44">
            <v>107.05680099839999</v>
          </cell>
        </row>
        <row r="45">
          <cell r="W45" t="str">
            <v>Lay Only Mainlaying/301-450mm/Unmade</v>
          </cell>
          <cell r="X45">
            <v>220.31668074239997</v>
          </cell>
        </row>
        <row r="46">
          <cell r="W46" t="str">
            <v>Lay Only Mainlaying/451-600mm/Unmade</v>
          </cell>
          <cell r="X46">
            <v>720.36568243199997</v>
          </cell>
        </row>
        <row r="47">
          <cell r="W47" t="str">
            <v>Cubis MH type 3 /1200 x 855mm / 0 - 1.50m Dp</v>
          </cell>
          <cell r="X47">
            <v>3987.2531094527994</v>
          </cell>
        </row>
        <row r="48">
          <cell r="W48" t="str">
            <v>Cubis MH type 3 /1200 x 855mm / 1.50 - 2.00m Dp</v>
          </cell>
          <cell r="X48">
            <v>4684.4362063487997</v>
          </cell>
        </row>
        <row r="49">
          <cell r="W49" t="str">
            <v>Cubis MH type 3 /1800 x 855mm / 0 - 1.50m Dp</v>
          </cell>
          <cell r="X49">
            <v>4356.6205499520001</v>
          </cell>
        </row>
        <row r="50">
          <cell r="W50" t="str">
            <v>Cubis MH type 3 /1200 x 855mm / 1.50 - 2.00m Dp</v>
          </cell>
          <cell r="X50">
            <v>5886.3427227264001</v>
          </cell>
        </row>
        <row r="51">
          <cell r="W51" t="str">
            <v>New Service/VeryShort/0-63mm/Unmade</v>
          </cell>
          <cell r="X51">
            <v>190.96891714560005</v>
          </cell>
        </row>
        <row r="52">
          <cell r="W52" t="str">
            <v>New Service/Short/0-63mm/Unmade</v>
          </cell>
          <cell r="X52">
            <v>201.89694792960003</v>
          </cell>
        </row>
        <row r="53">
          <cell r="W53" t="str">
            <v>New Service/Medium/0-63mm/Unmade</v>
          </cell>
          <cell r="X53">
            <v>247.60517379840002</v>
          </cell>
        </row>
        <row r="54">
          <cell r="W54" t="str">
            <v>New Service/Long/0-63mm/Unmade</v>
          </cell>
          <cell r="X54">
            <v>437.99294711040005</v>
          </cell>
        </row>
        <row r="55">
          <cell r="W55" t="str">
            <v>New Service/VeryShort/64-90mm/Unmade</v>
          </cell>
          <cell r="X55">
            <v>164.36263641600002</v>
          </cell>
        </row>
        <row r="56">
          <cell r="W56" t="str">
            <v>New Service/Short/64-90mm/Unmade</v>
          </cell>
          <cell r="X56">
            <v>194.89795480320004</v>
          </cell>
        </row>
        <row r="57">
          <cell r="W57" t="str">
            <v>New Service/Medium/64-90mm/Unmade</v>
          </cell>
          <cell r="X57">
            <v>222.26224922880002</v>
          </cell>
        </row>
        <row r="58">
          <cell r="W58" t="str">
            <v>New Service/Long/64-90mm/Unmade</v>
          </cell>
          <cell r="X58">
            <v>260.57984156160001</v>
          </cell>
        </row>
        <row r="59">
          <cell r="W59" t="str">
            <v>New Service/VeryShort/91-150mm/Unmade</v>
          </cell>
          <cell r="X59">
            <v>164.36263641600002</v>
          </cell>
        </row>
        <row r="60">
          <cell r="W60" t="str">
            <v>New Service/Short/91-150mm/Unmade</v>
          </cell>
          <cell r="X60">
            <v>194.89795480320004</v>
          </cell>
        </row>
        <row r="61">
          <cell r="W61" t="str">
            <v>New Service/Medium/91-150mm/Unmade</v>
          </cell>
          <cell r="X61">
            <v>222.26224922880002</v>
          </cell>
        </row>
        <row r="62">
          <cell r="W62" t="str">
            <v>New Service/Long/91-150mm/Unmade</v>
          </cell>
          <cell r="X62">
            <v>260.57984156160001</v>
          </cell>
        </row>
        <row r="63">
          <cell r="W63" t="str">
            <v>New Service/VeryShort/151-300mm/Unmade</v>
          </cell>
          <cell r="X63">
            <v>164.36263641600002</v>
          </cell>
        </row>
        <row r="64">
          <cell r="W64" t="str">
            <v>New Service/Short/151-300mm/Unmade</v>
          </cell>
          <cell r="X64">
            <v>194.89795480320004</v>
          </cell>
        </row>
        <row r="65">
          <cell r="W65" t="str">
            <v>New Service/Medium/151-300mm/Unmade</v>
          </cell>
          <cell r="X65">
            <v>222.26224922880002</v>
          </cell>
        </row>
        <row r="66">
          <cell r="W66" t="str">
            <v>New Service/Long/151-300mm/Unmade</v>
          </cell>
          <cell r="X66">
            <v>260.57984156160001</v>
          </cell>
        </row>
        <row r="67">
          <cell r="W67" t="str">
            <v>New Service/VeryShort/0-63mm/Surfaced</v>
          </cell>
          <cell r="X67">
            <v>268.56425249279999</v>
          </cell>
        </row>
        <row r="68">
          <cell r="W68" t="str">
            <v>New Service/Short/0-63mm/Surfaced</v>
          </cell>
          <cell r="X68">
            <v>300.3755606016</v>
          </cell>
        </row>
        <row r="69">
          <cell r="W69" t="str">
            <v>New Service/Medium/0-63mm/Surfaced</v>
          </cell>
          <cell r="X69">
            <v>395.92318698240001</v>
          </cell>
        </row>
        <row r="70">
          <cell r="W70" t="str">
            <v>New Service/Long/0-63mm/Surfaced</v>
          </cell>
          <cell r="X70">
            <v>1053.3484655232</v>
          </cell>
        </row>
        <row r="71">
          <cell r="W71" t="str">
            <v>New Service/VeryShort/64-90mm/Surfaced</v>
          </cell>
          <cell r="X71">
            <v>315.8264064384</v>
          </cell>
        </row>
        <row r="72">
          <cell r="W72" t="str">
            <v>New Service/Short/64-90mm/Surfaced</v>
          </cell>
          <cell r="X72">
            <v>422.98427592960002</v>
          </cell>
        </row>
        <row r="73">
          <cell r="W73" t="str">
            <v>New Service/Medium/64-90mm/Surfaced</v>
          </cell>
          <cell r="X73">
            <v>519.98476189440009</v>
          </cell>
        </row>
        <row r="74">
          <cell r="W74" t="str">
            <v>New Service/Long/64-90mm/Surfaced</v>
          </cell>
          <cell r="X74">
            <v>1053.3484655232</v>
          </cell>
        </row>
        <row r="75">
          <cell r="W75" t="str">
            <v>New Service/VeryShort/91-150mm/Surfaced</v>
          </cell>
          <cell r="X75">
            <v>315.8264064384</v>
          </cell>
        </row>
        <row r="76">
          <cell r="W76" t="str">
            <v>New Service/Short/91-150mm/Surfaced</v>
          </cell>
          <cell r="X76">
            <v>422.98427592960002</v>
          </cell>
        </row>
        <row r="77">
          <cell r="W77" t="str">
            <v>New Service/Medium/91-150mm/Surfaced</v>
          </cell>
          <cell r="X77">
            <v>519.98476189440009</v>
          </cell>
        </row>
        <row r="78">
          <cell r="W78" t="str">
            <v>New Service/Long/91-150mm/Surfaced</v>
          </cell>
          <cell r="X78">
            <v>1053.3484655232</v>
          </cell>
        </row>
        <row r="79">
          <cell r="W79" t="str">
            <v>New Service/VeryShort/151-300mm/Surfaced</v>
          </cell>
          <cell r="X79">
            <v>315.8264064384</v>
          </cell>
        </row>
        <row r="80">
          <cell r="W80" t="str">
            <v>New Service/Short/151-300mm/Surfaced</v>
          </cell>
          <cell r="X80">
            <v>422.98427592960002</v>
          </cell>
        </row>
        <row r="81">
          <cell r="W81" t="str">
            <v>New Service/Medium/151-300mm/Surfaced</v>
          </cell>
          <cell r="X81">
            <v>519.98476189440009</v>
          </cell>
        </row>
        <row r="82">
          <cell r="W82" t="str">
            <v>New Service/Long/151-300mm/Surfaced</v>
          </cell>
          <cell r="X82">
            <v>1053.3484655232</v>
          </cell>
        </row>
        <row r="83">
          <cell r="W83" t="str">
            <v>New Service/Multiport 2ports</v>
          </cell>
          <cell r="X83">
            <v>114.63693795840001</v>
          </cell>
        </row>
        <row r="84">
          <cell r="W84" t="str">
            <v>New Service/Multiport 4ports</v>
          </cell>
          <cell r="X84">
            <v>369.40534118400012</v>
          </cell>
        </row>
        <row r="85">
          <cell r="W85" t="str">
            <v>New Service/Multiport 6ports</v>
          </cell>
          <cell r="X85">
            <v>421.92305675520009</v>
          </cell>
        </row>
        <row r="86">
          <cell r="W86" t="str">
            <v>New Service/Multiport 8ports</v>
          </cell>
          <cell r="X86">
            <v>744.4452508416</v>
          </cell>
        </row>
        <row r="87">
          <cell r="W87" t="str">
            <v>New Service/Multiport 10ports</v>
          </cell>
          <cell r="X87">
            <v>872.86540450560005</v>
          </cell>
        </row>
        <row r="88">
          <cell r="W88" t="str">
            <v>New Service/Multiport 12ports</v>
          </cell>
          <cell r="X88">
            <v>1020.3243355008</v>
          </cell>
        </row>
        <row r="89">
          <cell r="W89" t="str">
            <v>None Standard Item</v>
          </cell>
          <cell r="X89">
            <v>1.2633561600000001</v>
          </cell>
        </row>
        <row r="90">
          <cell r="W90" t="str">
            <v>Remedial Work</v>
          </cell>
          <cell r="X90" t="str">
            <v/>
          </cell>
        </row>
        <row r="91">
          <cell r="W91" t="str">
            <v>Abortive Visit</v>
          </cell>
          <cell r="X91" t="str">
            <v/>
          </cell>
        </row>
        <row r="92">
          <cell r="W92" t="str">
            <v>Abortive Execavation</v>
          </cell>
          <cell r="X92" t="str">
            <v/>
          </cell>
        </row>
        <row r="93">
          <cell r="W93" t="str">
            <v>Build up or Renew MH Chamb/Above Ground</v>
          </cell>
          <cell r="X93">
            <v>1028.5866847872001</v>
          </cell>
        </row>
        <row r="94">
          <cell r="W94" t="str">
            <v>Build up or Renew MH Chamb/0-1.5m Dp</v>
          </cell>
          <cell r="X94">
            <v>1206.2019273216001</v>
          </cell>
        </row>
        <row r="95">
          <cell r="W95" t="str">
            <v>Build up or Renew MH Chamb/1.5-3m Dp</v>
          </cell>
          <cell r="X95">
            <v>2554.2787514112001</v>
          </cell>
        </row>
        <row r="96">
          <cell r="W96" t="str">
            <v>Build up or Renew MH Chamb/3-6m Dp</v>
          </cell>
          <cell r="X96">
            <v>6794.4557640960002</v>
          </cell>
        </row>
        <row r="97">
          <cell r="W97" t="str">
            <v>Build up or Renew MH Inst Cover Slab</v>
          </cell>
          <cell r="X97">
            <v>3305.7735296256001</v>
          </cell>
        </row>
        <row r="98">
          <cell r="W98" t="str">
            <v>Build up or Renew MH Inst Reducing Slab</v>
          </cell>
          <cell r="X98">
            <v>4805.6552299007999</v>
          </cell>
        </row>
        <row r="99">
          <cell r="W99" t="str">
            <v>Build up or Renew MH EO Workg in Side Rd</v>
          </cell>
          <cell r="X99">
            <v>125.18596189440001</v>
          </cell>
        </row>
        <row r="100">
          <cell r="W100" t="str">
            <v>Build up or Renew MH EO Workg in Main Rd</v>
          </cell>
          <cell r="X100">
            <v>145.31122552320002</v>
          </cell>
        </row>
        <row r="101">
          <cell r="W101" t="str">
            <v>Wks in Chambs/Benching/0-1.5m Dp</v>
          </cell>
          <cell r="X101">
            <v>139.52505431039998</v>
          </cell>
        </row>
        <row r="102">
          <cell r="W102" t="str">
            <v>Wks in Chambs/Benching/1.5-3m Dp</v>
          </cell>
          <cell r="X102">
            <v>220.54408485120001</v>
          </cell>
        </row>
        <row r="103">
          <cell r="W103" t="str">
            <v>Wks in Chambs/Benching/3-4.5m Dp</v>
          </cell>
          <cell r="X103">
            <v>273.66821137920005</v>
          </cell>
        </row>
        <row r="104">
          <cell r="W104" t="str">
            <v>Wks in Chambs/Benching/4.5-6m Dp</v>
          </cell>
          <cell r="X104">
            <v>358.64154670080001</v>
          </cell>
        </row>
        <row r="105">
          <cell r="W105" t="str">
            <v>Wks in Chambs/Point Bkwk/0-1.5m Dp</v>
          </cell>
          <cell r="X105">
            <v>173.95150967040001</v>
          </cell>
        </row>
        <row r="106">
          <cell r="W106" t="str">
            <v>Wks in Chambs/Point Bkwk &gt;1.5m Dp</v>
          </cell>
          <cell r="X106">
            <v>258.91221143040002</v>
          </cell>
        </row>
        <row r="107">
          <cell r="W107" t="str">
            <v>Wks in Chambs/Anti-flood Valve/0-1.5m Dp</v>
          </cell>
          <cell r="X107">
            <v>499.70789552639991</v>
          </cell>
        </row>
        <row r="108">
          <cell r="W108" t="str">
            <v>Wks in Chambs/Anti-flood Valve/ &gt;1.5m Dp</v>
          </cell>
          <cell r="X108">
            <v>539.50361456639996</v>
          </cell>
        </row>
        <row r="109">
          <cell r="W109" t="str">
            <v>Wks in MH Install Step Irons/ladders</v>
          </cell>
          <cell r="X109">
            <v>93.235684607999985</v>
          </cell>
        </row>
        <row r="110">
          <cell r="W110" t="str">
            <v>New / Reset Frame/Cover/0-0.4m2 /Unmade</v>
          </cell>
          <cell r="X110">
            <v>431.17082384640003</v>
          </cell>
        </row>
        <row r="111">
          <cell r="W111" t="str">
            <v>New / Reset Frame Cover/&gt;0.4m2 /Unmade</v>
          </cell>
          <cell r="X111">
            <v>480.70701887999996</v>
          </cell>
        </row>
        <row r="112">
          <cell r="W112" t="str">
            <v>New/Reset Frame/Cover/0-0.4m2 /Surfaced</v>
          </cell>
          <cell r="X112">
            <v>473.12688192000002</v>
          </cell>
        </row>
        <row r="113">
          <cell r="W113" t="str">
            <v>New/Reset Frame/Cover/&gt;0.4m2 /Surfaced</v>
          </cell>
          <cell r="X113">
            <v>480.70701887999996</v>
          </cell>
        </row>
        <row r="114">
          <cell r="W114" t="str">
            <v>New/Reset Frame/Cover/0-0.4m2 /RoadTech</v>
          </cell>
          <cell r="X114">
            <v>529.97790912000005</v>
          </cell>
        </row>
        <row r="115">
          <cell r="W115" t="str">
            <v>New/Reset Frame/Cover/&gt;0.4m2 /RoadTech</v>
          </cell>
          <cell r="X115">
            <v>537.55804608000005</v>
          </cell>
        </row>
        <row r="116">
          <cell r="W116" t="str">
            <v>Refit or Free Cover/0-0.4m2 opening</v>
          </cell>
          <cell r="X116">
            <v>61.727581977600003</v>
          </cell>
        </row>
        <row r="117">
          <cell r="W117" t="str">
            <v>Refit of Free Cover/&gt;0.4m2 opening</v>
          </cell>
          <cell r="X117">
            <v>73.009352486400005</v>
          </cell>
        </row>
        <row r="118">
          <cell r="W118" t="str">
            <v>Ring MH Type1/1200-1350mm Dia/0-1.5m Dp</v>
          </cell>
          <cell r="X118">
            <v>2425.7954299392004</v>
          </cell>
        </row>
        <row r="119">
          <cell r="W119" t="str">
            <v>Ring MH Type1/1200-1350mm Dia/1.5-3m Dp</v>
          </cell>
          <cell r="X119">
            <v>4592.7418162559998</v>
          </cell>
        </row>
        <row r="120">
          <cell r="W120" t="str">
            <v>Ring MH Type1/1200-1350mm Dia/3-4.5m Dp</v>
          </cell>
          <cell r="X120">
            <v>5986.1983936127999</v>
          </cell>
        </row>
        <row r="121">
          <cell r="W121" t="str">
            <v>Ring MH Type1/1200-1350mm Dia/4.5-6m Dp</v>
          </cell>
          <cell r="X121">
            <v>7168.4597217023984</v>
          </cell>
        </row>
        <row r="122">
          <cell r="W122" t="str">
            <v>Ring MH Type1/1200-1350mm Dia/&gt;6m Dp</v>
          </cell>
          <cell r="X122">
            <v>10421.614467264</v>
          </cell>
        </row>
        <row r="123">
          <cell r="W123" t="str">
            <v>Ring MH Type1/1200-1350mm Dia/EO Side Rd</v>
          </cell>
          <cell r="X123">
            <v>185.73862264319999</v>
          </cell>
        </row>
        <row r="124">
          <cell r="W124" t="str">
            <v>Ring MH Type1/1200-1350mm Dia/EO Main Rd</v>
          </cell>
          <cell r="X124">
            <v>282.51170449920005</v>
          </cell>
        </row>
        <row r="125">
          <cell r="W125" t="str">
            <v>Ring MH Type1/1500-1800mm Dia/0-1.5m Dp</v>
          </cell>
          <cell r="X125">
            <v>3386.9062622208003</v>
          </cell>
        </row>
        <row r="126">
          <cell r="W126" t="str">
            <v>Ring MH Type1/1500-1800mm Dia/1.5-3m Dp</v>
          </cell>
          <cell r="X126">
            <v>6458.9083680000003</v>
          </cell>
        </row>
        <row r="127">
          <cell r="W127" t="str">
            <v>Ring MH Type1/1500-1800mm Dia/3-4.5m Dp</v>
          </cell>
          <cell r="X127">
            <v>8474.6183884031998</v>
          </cell>
        </row>
        <row r="128">
          <cell r="W128" t="str">
            <v>Ring MH Type1/1500-1800mm Dia/4.5-6m Dp</v>
          </cell>
          <cell r="X128">
            <v>7727.4442882560006</v>
          </cell>
        </row>
        <row r="129">
          <cell r="W129" t="str">
            <v>Ring MH Type1/1500-1800mm Dia/&gt;6m Dp</v>
          </cell>
          <cell r="X129">
            <v>11185.1111289984</v>
          </cell>
        </row>
        <row r="130">
          <cell r="W130" t="str">
            <v>Ring MH Type1/1500-1800mm Dia/EO Side Rd</v>
          </cell>
          <cell r="X130">
            <v>185.73862264319999</v>
          </cell>
        </row>
        <row r="131">
          <cell r="W131" t="str">
            <v>Ring MH Type1/1500-1800mm Dia/EO Main Rd</v>
          </cell>
          <cell r="X131">
            <v>275.89171822080004</v>
          </cell>
        </row>
        <row r="132">
          <cell r="W132" t="str">
            <v>Ring MH Type1/2100-2400mm Dia/0-1.5m Dp</v>
          </cell>
          <cell r="X132">
            <v>5723.9382883584003</v>
          </cell>
        </row>
        <row r="133">
          <cell r="W133" t="str">
            <v>Ring MH Type1/2100-2400mm Dia/1.5-3m Dp</v>
          </cell>
          <cell r="X133">
            <v>9184.0181393663988</v>
          </cell>
        </row>
        <row r="134">
          <cell r="W134" t="str">
            <v>Ring MH Type1/2100-2400mm Dia/3-4.5m Dp</v>
          </cell>
          <cell r="X134">
            <v>11605.379189184001</v>
          </cell>
        </row>
        <row r="135">
          <cell r="W135" t="str">
            <v>Ring MH Type1/2100-2400mm Dia/4.5-6m Dp</v>
          </cell>
          <cell r="X135">
            <v>12817.569424703999</v>
          </cell>
        </row>
        <row r="136">
          <cell r="W136" t="str">
            <v>Ring MH Type1/2100-2400mm Dia/&gt;6m Dp</v>
          </cell>
          <cell r="X136">
            <v>14928.6628351872</v>
          </cell>
        </row>
        <row r="137">
          <cell r="W137" t="str">
            <v>Ring MH Type1/2100-2400mm Dia/EO Side Rd</v>
          </cell>
          <cell r="X137">
            <v>218.86382115840001</v>
          </cell>
        </row>
        <row r="138">
          <cell r="W138" t="str">
            <v>Ring MH Type1/2100-2400mm Dia/EO Main Rd</v>
          </cell>
          <cell r="X138">
            <v>334.00610158080002</v>
          </cell>
        </row>
        <row r="139">
          <cell r="W139" t="str">
            <v>Ring MH Type2/2400-3000mm Dia/1.5-3m Dp</v>
          </cell>
          <cell r="X139">
            <v>12324.7089195648</v>
          </cell>
        </row>
        <row r="140">
          <cell r="W140" t="str">
            <v>Ring MH Type2/2400-3000mm Dia/3-4.5m Dp</v>
          </cell>
          <cell r="X140">
            <v>14396.158213747203</v>
          </cell>
        </row>
        <row r="141">
          <cell r="W141" t="str">
            <v>Ring MH Type2/2400-3000mm Dia/4.5-6m Dp</v>
          </cell>
          <cell r="X141">
            <v>17621.771795020803</v>
          </cell>
        </row>
        <row r="142">
          <cell r="W142" t="str">
            <v>Ring MH Type2/2400-3000mm Dia/&gt;6m Dp</v>
          </cell>
          <cell r="X142">
            <v>19229.493577113601</v>
          </cell>
        </row>
        <row r="143">
          <cell r="W143" t="str">
            <v>Ring MH Type2/2400-3000mm Dia/EO Side Rd</v>
          </cell>
          <cell r="X143">
            <v>187.86106099200001</v>
          </cell>
        </row>
        <row r="144">
          <cell r="W144" t="str">
            <v>Ring MH Type2/2400-3000mm Dia/EO Main Rd</v>
          </cell>
          <cell r="X144">
            <v>290.97619077119998</v>
          </cell>
        </row>
        <row r="145">
          <cell r="W145" t="str">
            <v>Ring MH Type3/900 x 675mm Dia/0-1.5m Dp</v>
          </cell>
          <cell r="X145">
            <v>2044.8935476992003</v>
          </cell>
        </row>
        <row r="146">
          <cell r="W146" t="str">
            <v>Ring MH Type3/900 x 675mm Dia/1.5-2m Dp</v>
          </cell>
          <cell r="X146">
            <v>4125.9822493824004</v>
          </cell>
        </row>
        <row r="147">
          <cell r="W147" t="str">
            <v>Ring MH Type3/900 x 675mm Dia/&gt;2m Dp</v>
          </cell>
          <cell r="X147">
            <v>6323.0470465536</v>
          </cell>
        </row>
        <row r="148">
          <cell r="W148" t="str">
            <v>Ring MH Type3/900 x 675mm Dia/EO Side Rd</v>
          </cell>
          <cell r="X148">
            <v>153.80097891840003</v>
          </cell>
        </row>
        <row r="149">
          <cell r="W149" t="str">
            <v>Ring MH Type3/900 x 675mm Dia/EO Main Rd</v>
          </cell>
          <cell r="X149">
            <v>238.1173690368</v>
          </cell>
        </row>
        <row r="150">
          <cell r="W150" t="str">
            <v>Ring MH Type3/900 x 825mm Dia/0-1.5m Dp</v>
          </cell>
          <cell r="X150">
            <v>2042.6447737344004</v>
          </cell>
        </row>
        <row r="151">
          <cell r="W151" t="str">
            <v>Ring MH Type3/900 x 825mm Dia/1.5-2m Dp</v>
          </cell>
          <cell r="X151">
            <v>4122.9628281600008</v>
          </cell>
        </row>
        <row r="152">
          <cell r="W152" t="str">
            <v>Ring MH Type3/900 x 825mm Dia/&gt;2m Dp</v>
          </cell>
          <cell r="X152">
            <v>6314.9868342528007</v>
          </cell>
        </row>
        <row r="153">
          <cell r="W153" t="str">
            <v>Ring MH Type3/900 x 825mm Dia/EO Side Rd</v>
          </cell>
          <cell r="X153">
            <v>147.23152688639999</v>
          </cell>
        </row>
        <row r="154">
          <cell r="W154" t="str">
            <v>Ring MH Type3/900 x 825mm Dia/EO Main Rd</v>
          </cell>
          <cell r="X154">
            <v>229.17280742399998</v>
          </cell>
        </row>
        <row r="155">
          <cell r="W155" t="str">
            <v>Ring MH Type4/900-1200mm Dia/0-1.5m Dp</v>
          </cell>
          <cell r="X155">
            <v>2088.8457085056002</v>
          </cell>
        </row>
        <row r="156">
          <cell r="W156" t="str">
            <v>Ring MH Type4/900-1200mm Dia/1.5-2m Dp</v>
          </cell>
          <cell r="X156">
            <v>4179.8770231680001</v>
          </cell>
        </row>
        <row r="157">
          <cell r="W157" t="str">
            <v>Ring MH Type4/900-1200mm Dia/&gt;2m Dp</v>
          </cell>
          <cell r="X157">
            <v>6416.6870051328006</v>
          </cell>
        </row>
        <row r="158">
          <cell r="W158" t="str">
            <v>Ring MH Type4/900-1200mm Dia/EO Side Rd</v>
          </cell>
          <cell r="X158">
            <v>124.693252992</v>
          </cell>
        </row>
        <row r="159">
          <cell r="W159" t="str">
            <v>Ring MH Type4/900-1200mm Dia/EO Main Rd</v>
          </cell>
          <cell r="X159">
            <v>197.5636363008</v>
          </cell>
        </row>
        <row r="160">
          <cell r="W160" t="str">
            <v>Excavation/EO for Rock / Hard Mat'l</v>
          </cell>
          <cell r="X160">
            <v>116.22876672</v>
          </cell>
        </row>
        <row r="161">
          <cell r="W161" t="str">
            <v>Replace Extg Dropshaft/Not in Trench</v>
          </cell>
          <cell r="X161">
            <v>299.97128663040007</v>
          </cell>
        </row>
        <row r="162">
          <cell r="W162" t="str">
            <v>Replace Extg Dropshaft/0-1.5m Dp</v>
          </cell>
          <cell r="X162">
            <v>1073.1073558656001</v>
          </cell>
        </row>
        <row r="163">
          <cell r="W163" t="str">
            <v>Replace Extg Dropshaft/1.5-3m Dp</v>
          </cell>
          <cell r="X163">
            <v>2468.3578989695998</v>
          </cell>
        </row>
        <row r="164">
          <cell r="W164" t="str">
            <v>Replace Extg Dropshaft/3-4.5m Dp</v>
          </cell>
          <cell r="X164">
            <v>6291.9305843328002</v>
          </cell>
        </row>
        <row r="165">
          <cell r="W165" t="str">
            <v>Replace Extg Dropshaft/4.5-6m Dp</v>
          </cell>
          <cell r="X165">
            <v>8909.9835547008006</v>
          </cell>
        </row>
        <row r="166">
          <cell r="W166" t="str">
            <v>Replace Extg Dropshaft/EO for Side Rd</v>
          </cell>
          <cell r="X166">
            <v>380.73764593920004</v>
          </cell>
        </row>
        <row r="167">
          <cell r="W167" t="str">
            <v>Replace Extg Dropshaft/EO for Main Rd</v>
          </cell>
          <cell r="X167">
            <v>509.87791261440003</v>
          </cell>
        </row>
        <row r="168">
          <cell r="W168" t="str">
            <v>Make Site Safe/Set up/Maintain/Remove</v>
          </cell>
          <cell r="X168">
            <v>238.78694780160001</v>
          </cell>
        </row>
        <row r="169">
          <cell r="W169" t="str">
            <v>Make Site Safe/Inspect&amp;Maintain</v>
          </cell>
          <cell r="X169">
            <v>79.591438080000003</v>
          </cell>
        </row>
        <row r="170">
          <cell r="W170" t="str">
            <v>Trial Hole/Unmade</v>
          </cell>
          <cell r="X170">
            <v>139.3102837632</v>
          </cell>
        </row>
        <row r="171">
          <cell r="W171" t="str">
            <v>Trial Hole/Surfaced</v>
          </cell>
          <cell r="X171">
            <v>539.28884401920004</v>
          </cell>
        </row>
        <row r="172">
          <cell r="W172" t="str">
            <v>Excavation/Unmade/0-1.5m Dp</v>
          </cell>
          <cell r="X172">
            <v>73.110420979200001</v>
          </cell>
        </row>
        <row r="173">
          <cell r="W173" t="str">
            <v>Excavation/Unmade/over 1.5m Dp</v>
          </cell>
          <cell r="X173">
            <v>93.816828441600009</v>
          </cell>
        </row>
        <row r="174">
          <cell r="W174" t="str">
            <v>Excavation/Surfaced/0-1.5m Dp</v>
          </cell>
          <cell r="X174">
            <v>185.0564103168</v>
          </cell>
        </row>
        <row r="175">
          <cell r="W175" t="str">
            <v>Excavation/Surfaced/over 1.5m Dp</v>
          </cell>
          <cell r="X175">
            <v>206.93773900799997</v>
          </cell>
        </row>
        <row r="176">
          <cell r="W176" t="str">
            <v>Excavation/EO Rock / Hard Mat'l</v>
          </cell>
          <cell r="X176">
            <v>100.689485952</v>
          </cell>
        </row>
        <row r="177">
          <cell r="W177" t="str">
            <v>Fencing/Type A,B,C, D</v>
          </cell>
          <cell r="X177">
            <v>14.7559999488</v>
          </cell>
        </row>
        <row r="178">
          <cell r="W178" t="str">
            <v>Filling/Selected excavated matl/0-1m3</v>
          </cell>
          <cell r="X178">
            <v>92.439770227200015</v>
          </cell>
        </row>
        <row r="179">
          <cell r="W179" t="str">
            <v>Filling/Selected excavated matl/1-5m3</v>
          </cell>
          <cell r="X179">
            <v>73.956869606399991</v>
          </cell>
        </row>
        <row r="180">
          <cell r="W180" t="str">
            <v>Filling/Selected excavated matl/5-20m3</v>
          </cell>
          <cell r="X180">
            <v>47.148451891200004</v>
          </cell>
        </row>
        <row r="181">
          <cell r="W181" t="str">
            <v>Filling/Selected excavated matl/&gt;20m3</v>
          </cell>
          <cell r="X181">
            <v>41.602318348799997</v>
          </cell>
        </row>
        <row r="182">
          <cell r="W182" t="str">
            <v>Filling/Imported Type 1 Sub-base/0-1m3</v>
          </cell>
          <cell r="X182">
            <v>159.52398232319999</v>
          </cell>
        </row>
        <row r="183">
          <cell r="W183" t="str">
            <v>Filling/Imported Type 1 Sub-base/1-5m3</v>
          </cell>
          <cell r="X183">
            <v>135.20437624320002</v>
          </cell>
        </row>
        <row r="184">
          <cell r="W184" t="str">
            <v>Filling/Imported Type 1 Sub-base/5-20m3</v>
          </cell>
          <cell r="X184">
            <v>99.931472255999992</v>
          </cell>
        </row>
        <row r="185">
          <cell r="W185" t="str">
            <v>Filling/Imported Type 1 Sub-base/&gt;20m3</v>
          </cell>
          <cell r="X185">
            <v>92.629273651199995</v>
          </cell>
        </row>
        <row r="186">
          <cell r="W186" t="str">
            <v>Insitu Concrete/Blinding/0-150mm Dp</v>
          </cell>
          <cell r="X186">
            <v>111.08690714880001</v>
          </cell>
        </row>
        <row r="187">
          <cell r="W187" t="str">
            <v>Insitu Concrete/Basesetc/Plain/0-300mmDp</v>
          </cell>
          <cell r="X187">
            <v>105.71764346880001</v>
          </cell>
        </row>
        <row r="188">
          <cell r="W188" t="str">
            <v>Roads &amp; Pavings/Footpath</v>
          </cell>
          <cell r="X188">
            <v>31.899743040000001</v>
          </cell>
        </row>
        <row r="189">
          <cell r="W189" t="str">
            <v>Roads &amp; Pavings/Side Road</v>
          </cell>
          <cell r="X189">
            <v>48.083335449600007</v>
          </cell>
        </row>
        <row r="190">
          <cell r="W190" t="str">
            <v>Roads &amp; Pavings/Main Road</v>
          </cell>
          <cell r="X190">
            <v>76.079307955200008</v>
          </cell>
        </row>
        <row r="191">
          <cell r="W191" t="str">
            <v>Abandon  Pipe/0-300mm Dia/0-5m</v>
          </cell>
          <cell r="X191">
            <v>153.81361248000002</v>
          </cell>
        </row>
        <row r="192">
          <cell r="W192" t="str">
            <v>Abandon  Pipe/0-300mm Dia/5-20m</v>
          </cell>
          <cell r="X192">
            <v>72.125003174400007</v>
          </cell>
        </row>
        <row r="193">
          <cell r="W193" t="str">
            <v>Abandon  Pipe/0-300mm Dia/20-100m</v>
          </cell>
          <cell r="X193">
            <v>63.066739507200012</v>
          </cell>
        </row>
        <row r="194">
          <cell r="W194" t="str">
            <v>Abandon  Pipe/0-300mm Dia/&gt;100m</v>
          </cell>
          <cell r="X194">
            <v>63.066739507200012</v>
          </cell>
        </row>
        <row r="195">
          <cell r="W195" t="str">
            <v>Abandon  Pipe/300-600mm Dia/0-5m</v>
          </cell>
          <cell r="X195">
            <v>299.92075238400008</v>
          </cell>
        </row>
        <row r="196">
          <cell r="W196" t="str">
            <v>Abandon  Pipe/300-600mm Dia/5-20m</v>
          </cell>
          <cell r="X196">
            <v>144.09840360960001</v>
          </cell>
        </row>
        <row r="197">
          <cell r="W197" t="str">
            <v>Abandon  Pipe/300-600mm Dia/20-100m</v>
          </cell>
          <cell r="X197">
            <v>126.7651570944</v>
          </cell>
        </row>
        <row r="198">
          <cell r="W198" t="str">
            <v>Abandon  Pipe/300-600mm Dia/&gt;100m</v>
          </cell>
          <cell r="X198">
            <v>126.7651570944</v>
          </cell>
        </row>
        <row r="199">
          <cell r="W199" t="str">
            <v>Abandon  Pipe/600-1000mm Dia/0-5m</v>
          </cell>
          <cell r="X199">
            <v>646.34564501759985</v>
          </cell>
        </row>
        <row r="200">
          <cell r="W200" t="str">
            <v>Abandon  Pipe/600-1000mm Dia/5-20m</v>
          </cell>
          <cell r="X200">
            <v>325.50371462400005</v>
          </cell>
        </row>
        <row r="201">
          <cell r="W201" t="str">
            <v>Abandon  Pipe/600-1000mm Dia/20-100m</v>
          </cell>
          <cell r="X201">
            <v>289.86443735040007</v>
          </cell>
        </row>
        <row r="202">
          <cell r="W202" t="str">
            <v>Abandon  Pipe/600-1000mm Dia/&gt;100m</v>
          </cell>
          <cell r="X202">
            <v>289.86443735040007</v>
          </cell>
        </row>
        <row r="203">
          <cell r="W203" t="str">
            <v>Abandon  Pipe/1000-1500mm Dia/0-5m</v>
          </cell>
          <cell r="X203">
            <v>845.32424021760016</v>
          </cell>
        </row>
        <row r="204">
          <cell r="W204" t="str">
            <v>Abandon  Pipe/1000-1500mm Dia/5-20m</v>
          </cell>
          <cell r="X204">
            <v>524.4949433856001</v>
          </cell>
        </row>
        <row r="205">
          <cell r="W205" t="str">
            <v>Abandon Pipe/1000-1500mm Dia/20-100m</v>
          </cell>
          <cell r="X205">
            <v>488.84303255040015</v>
          </cell>
        </row>
        <row r="206">
          <cell r="W206" t="str">
            <v>Abandon Pipe/1000-1500mm Dia/&gt;100m</v>
          </cell>
          <cell r="X206">
            <v>488.84303255040015</v>
          </cell>
        </row>
        <row r="207">
          <cell r="W207" t="str">
            <v>Abandon  MH/1200mm Dia/0-1.5m Dp</v>
          </cell>
          <cell r="X207">
            <v>317.75934136320001</v>
          </cell>
        </row>
        <row r="208">
          <cell r="W208" t="str">
            <v>Abandon  MH/1200mm Dia/1.5-3m Dp</v>
          </cell>
          <cell r="X208">
            <v>490.20745720320002</v>
          </cell>
        </row>
        <row r="209">
          <cell r="W209" t="str">
            <v>Abandon  MH/1200mm Dia/3-4.5m Dp</v>
          </cell>
          <cell r="X209">
            <v>697.14519621120007</v>
          </cell>
        </row>
        <row r="210">
          <cell r="W210" t="str">
            <v>Abandon  MH/1200mm Dia/4.5-5m Dp</v>
          </cell>
          <cell r="X210">
            <v>835.10368888319999</v>
          </cell>
        </row>
        <row r="211">
          <cell r="W211" t="str">
            <v>Abandon  MH/1200mm Dia/&gt;6m Dp</v>
          </cell>
          <cell r="X211">
            <v>1007.5518047231999</v>
          </cell>
        </row>
        <row r="212">
          <cell r="W212" t="str">
            <v>Abandon  MH/2400mm Dia/0-1.5m Dp</v>
          </cell>
          <cell r="X212">
            <v>1016.7995718144</v>
          </cell>
        </row>
        <row r="213">
          <cell r="W213" t="str">
            <v>Abandon  MH/2400mm Dia/1.5-3m Dp</v>
          </cell>
          <cell r="X213">
            <v>1663.4863229952</v>
          </cell>
        </row>
        <row r="214">
          <cell r="W214" t="str">
            <v>Abandon  MH/2400mm Dia/3-4.5m Dp</v>
          </cell>
          <cell r="X214">
            <v>2439.4902107135999</v>
          </cell>
        </row>
        <row r="215">
          <cell r="W215" t="str">
            <v>Abandon  MH/2400mm Dia/4.5-6m Dp</v>
          </cell>
          <cell r="X215">
            <v>3215.5067319936002</v>
          </cell>
        </row>
        <row r="216">
          <cell r="W216" t="str">
            <v>Abandon MH/2400mm Dia/&gt;6m Dp</v>
          </cell>
          <cell r="X216">
            <v>3603.5086758528</v>
          </cell>
        </row>
        <row r="217">
          <cell r="W217" t="str">
            <v xml:space="preserve">Abandon MH/E/O for piping through </v>
          </cell>
          <cell r="X217">
            <v>419.09313895680003</v>
          </cell>
        </row>
        <row r="218">
          <cell r="W218" t="str">
            <v>Clear Debris from Manholes</v>
          </cell>
          <cell r="X218">
            <v>91.555420915200017</v>
          </cell>
        </row>
        <row r="219">
          <cell r="W219" t="str">
            <v>Maintenance of Ancillaries/1man team</v>
          </cell>
          <cell r="X219">
            <v>53.6673696768</v>
          </cell>
        </row>
        <row r="220">
          <cell r="W220" t="str">
            <v>Maintenance of Ancillaries/2man team</v>
          </cell>
          <cell r="X220">
            <v>80.501054515199996</v>
          </cell>
        </row>
        <row r="221">
          <cell r="W221" t="str">
            <v>Maintenance of Ancillaries/3man team</v>
          </cell>
          <cell r="X221">
            <v>100.62631814400001</v>
          </cell>
        </row>
        <row r="222">
          <cell r="W222" t="str">
            <v>Maintenance of Ancillaries/6man team</v>
          </cell>
          <cell r="X222">
            <v>201.25263628800002</v>
          </cell>
        </row>
        <row r="223">
          <cell r="W223" t="str">
            <v>Maintenance of Ancillaries/Addt'l man</v>
          </cell>
          <cell r="X223">
            <v>28.690818393600001</v>
          </cell>
        </row>
        <row r="224">
          <cell r="W224" t="str">
            <v>B'Out&amp;Repl Gully/Domestic</v>
          </cell>
          <cell r="X224">
            <v>255.02107445759998</v>
          </cell>
        </row>
        <row r="225">
          <cell r="W225" t="str">
            <v>B'Out&amp;Repl Gully/Trap/Sewer/0-150mmDia</v>
          </cell>
          <cell r="X225">
            <v>476.50004286720002</v>
          </cell>
        </row>
        <row r="226">
          <cell r="W226" t="str">
            <v>B'Out&amp;Repl Gully/Trap/Sewer/150-300mmDia</v>
          </cell>
          <cell r="X226">
            <v>661.8217579776001</v>
          </cell>
        </row>
        <row r="227">
          <cell r="W227" t="str">
            <v>B'Out&amp;Repl Gully/Trap/Sewer/EO Side Rd</v>
          </cell>
          <cell r="X227">
            <v>63.395212108799996</v>
          </cell>
        </row>
        <row r="228">
          <cell r="W228" t="str">
            <v>B'Out&amp;Repl Gully/Trap/Sewer/EO Main Rd</v>
          </cell>
          <cell r="X228">
            <v>96.937318156800004</v>
          </cell>
        </row>
        <row r="229">
          <cell r="W229" t="str">
            <v>B'Out&amp;Repl Gully/Trap/MH/0-150mm Dia</v>
          </cell>
          <cell r="X229">
            <v>394.17975548159995</v>
          </cell>
        </row>
        <row r="230">
          <cell r="W230" t="str">
            <v>B'Out&amp;Repl Gully/Trap/MH/150-300mm Dia</v>
          </cell>
          <cell r="X230">
            <v>579.23616579840007</v>
          </cell>
        </row>
        <row r="231">
          <cell r="W231" t="str">
            <v>Clear Sewer Blockage/0-225mm Dia</v>
          </cell>
          <cell r="X231">
            <v>88.826571609599981</v>
          </cell>
        </row>
        <row r="232">
          <cell r="W232" t="str">
            <v>Clear Sewer Blockage/225-450mm Dia</v>
          </cell>
          <cell r="X232">
            <v>92.187098995199989</v>
          </cell>
        </row>
        <row r="233">
          <cell r="W233" t="str">
            <v>Clear Sewer Blockage/450-600mm Dia</v>
          </cell>
          <cell r="X233">
            <v>100.72738663680001</v>
          </cell>
        </row>
        <row r="234">
          <cell r="W234" t="str">
            <v>Clear Sewer Blockage/&gt;600mm Dia</v>
          </cell>
          <cell r="X234">
            <v>131.38904064000002</v>
          </cell>
        </row>
        <row r="235">
          <cell r="W235" t="str">
            <v>Investigate/Report on private drain</v>
          </cell>
          <cell r="X235">
            <v>67.084212096000002</v>
          </cell>
        </row>
        <row r="236">
          <cell r="W236" t="str">
            <v>Sewer Cleaning/Desilting/0-150mm Dia</v>
          </cell>
          <cell r="X236">
            <v>3.7395342336000001</v>
          </cell>
        </row>
        <row r="237">
          <cell r="W237" t="str">
            <v>Sewer Cleaning/Desilting/150-300mm Dia</v>
          </cell>
          <cell r="X237">
            <v>4.4849143680000001</v>
          </cell>
        </row>
        <row r="238">
          <cell r="W238" t="str">
            <v>Sewer Cleaning/Desilting/300-450mm Dia</v>
          </cell>
          <cell r="X238">
            <v>5.5966677887999996</v>
          </cell>
        </row>
        <row r="239">
          <cell r="W239" t="str">
            <v>Sewer Cleaning/Desilting/450-600mm Dia</v>
          </cell>
          <cell r="X239">
            <v>7.4664349056000008</v>
          </cell>
        </row>
        <row r="240">
          <cell r="W240" t="str">
            <v>Sewer Cleaning/Desilting/over 600mm Dia</v>
          </cell>
          <cell r="X240">
            <v>9.3362020224000002</v>
          </cell>
        </row>
        <row r="241">
          <cell r="W241" t="str">
            <v>Specialist Cutting/Sewer/0-150mm Dia</v>
          </cell>
          <cell r="X241">
            <v>6.8221232640000009</v>
          </cell>
        </row>
        <row r="242">
          <cell r="W242" t="str">
            <v>Specialist Cutting/Sewer/150-300mm Dia</v>
          </cell>
          <cell r="X242">
            <v>8.1991814784000017</v>
          </cell>
        </row>
        <row r="243">
          <cell r="W243" t="str">
            <v>Specialist Cutting/Sewer/300-450mm Dia</v>
          </cell>
          <cell r="X243">
            <v>9.361469145600001</v>
          </cell>
        </row>
        <row r="244">
          <cell r="W244" t="str">
            <v>Specialist Cutting/Sewer/450-600mm Dia</v>
          </cell>
          <cell r="X244">
            <v>10.372154073600003</v>
          </cell>
        </row>
        <row r="245">
          <cell r="W245" t="str">
            <v>Specialist Cutting/Sewer/over 600mm Dia</v>
          </cell>
          <cell r="X245">
            <v>14.086421184000002</v>
          </cell>
        </row>
        <row r="246">
          <cell r="W246" t="str">
            <v>Specialist Cutting/Remove intruding connection</v>
          </cell>
          <cell r="X246">
            <v>416.90753280000001</v>
          </cell>
        </row>
        <row r="247">
          <cell r="W247" t="str">
            <v>CleanUpSewage/Flooding extent assessm't</v>
          </cell>
          <cell r="X247">
            <v>45.834561484800005</v>
          </cell>
        </row>
        <row r="248">
          <cell r="W248" t="str">
            <v>CleanUpSewage/Flooding/Internal</v>
          </cell>
          <cell r="X248">
            <v>172.33441378559999</v>
          </cell>
        </row>
        <row r="249">
          <cell r="W249" t="str">
            <v>CleanUpSewage/Flooding/External Private</v>
          </cell>
          <cell r="X249">
            <v>163.93309532159998</v>
          </cell>
        </row>
        <row r="250">
          <cell r="W250" t="str">
            <v>CleanUpSewage/Flooding/External Highway</v>
          </cell>
          <cell r="X250">
            <v>125.3754653184</v>
          </cell>
        </row>
        <row r="251">
          <cell r="W251" t="str">
            <v>CleanUpSewage/ Flooding/Watercourses</v>
          </cell>
          <cell r="X251">
            <v>335.42106047999999</v>
          </cell>
        </row>
        <row r="252">
          <cell r="W252" t="str">
            <v xml:space="preserve">CleanUpSewage/ CSO Outfall Grilles </v>
          </cell>
          <cell r="X252">
            <v>644.00843612159997</v>
          </cell>
        </row>
        <row r="253">
          <cell r="W253" t="str">
            <v>Investigation/Survey Work/2 Men + Van</v>
          </cell>
          <cell r="X253">
            <v>45.834561484800005</v>
          </cell>
        </row>
        <row r="254">
          <cell r="W254" t="str">
            <v>Investigation/Survey Work/Type 1 Unit</v>
          </cell>
          <cell r="X254">
            <v>43.611054643200006</v>
          </cell>
        </row>
        <row r="255">
          <cell r="W255" t="str">
            <v>Investigation/Survey Work/Type 2 Unit</v>
          </cell>
          <cell r="X255">
            <v>53.149393651200008</v>
          </cell>
        </row>
        <row r="256">
          <cell r="W256" t="str">
            <v>Investigation/Survey Work/Type 3 Unit</v>
          </cell>
          <cell r="X256">
            <v>63.736318272000005</v>
          </cell>
        </row>
        <row r="257">
          <cell r="W257" t="str">
            <v>Investigation/Survey Work/Type 4 Unit</v>
          </cell>
          <cell r="X257">
            <v>80.501054515199996</v>
          </cell>
        </row>
        <row r="258">
          <cell r="W258" t="str">
            <v>Investigation/Survey Work/Type 5 Unit</v>
          </cell>
          <cell r="X258">
            <v>89.281379827199999</v>
          </cell>
        </row>
        <row r="259">
          <cell r="W259" t="str">
            <v>Investigation/Survey Work/Type 6 Unit</v>
          </cell>
          <cell r="X259">
            <v>117.1383831552</v>
          </cell>
        </row>
        <row r="260">
          <cell r="W260" t="str">
            <v>Investigation/SurveyWork/Disab Unit</v>
          </cell>
          <cell r="X260">
            <v>217.1330232192</v>
          </cell>
        </row>
        <row r="261">
          <cell r="W261" t="str">
            <v>Investigation/SurveyWork/Remote Hose Reel</v>
          </cell>
          <cell r="X261">
            <v>730.85153856000011</v>
          </cell>
        </row>
        <row r="262">
          <cell r="W262" t="str">
            <v>Investigation/SurveyWork/Type 8 Citiflex Unit</v>
          </cell>
          <cell r="X262">
            <v>90.64580448000001</v>
          </cell>
        </row>
        <row r="263">
          <cell r="W263" t="str">
            <v>Serviceability Survey/&gt;1km/0-225mm Dia</v>
          </cell>
          <cell r="X263">
            <v>4.2322431360000001</v>
          </cell>
        </row>
        <row r="264">
          <cell r="W264" t="str">
            <v>Serviceability Survey/&gt;1km/226-450mmDia</v>
          </cell>
          <cell r="X264">
            <v>5.4450650495999993</v>
          </cell>
        </row>
        <row r="265">
          <cell r="W265" t="str">
            <v>Serviceability Survey/&gt;1km/451-600mmDia</v>
          </cell>
          <cell r="X265">
            <v>5.4450650495999993</v>
          </cell>
        </row>
        <row r="266">
          <cell r="W266" t="str">
            <v>Serviceability Survey/&gt;1km/601-750mmDia</v>
          </cell>
          <cell r="X266">
            <v>7.1758629887999996</v>
          </cell>
        </row>
        <row r="267">
          <cell r="W267" t="str">
            <v>Serviceability Survey/&gt;1km/751-900mmDia</v>
          </cell>
          <cell r="X267">
            <v>8.0854794240000007</v>
          </cell>
        </row>
        <row r="268">
          <cell r="W268" t="str">
            <v>ServiceabilitySurvey/&gt;1km/901-1050mmDia</v>
          </cell>
          <cell r="X268">
            <v>8.0854794240000007</v>
          </cell>
        </row>
        <row r="269">
          <cell r="W269" t="str">
            <v>ServiceabilitySurvey/&lt;1km/0-225mm Dia</v>
          </cell>
          <cell r="X269">
            <v>7.1379623040000011</v>
          </cell>
        </row>
        <row r="270">
          <cell r="W270" t="str">
            <v>ServiceabilitySurvey&lt;1km/226-450mmDia</v>
          </cell>
          <cell r="X270">
            <v>9.6773081855999994</v>
          </cell>
        </row>
        <row r="271">
          <cell r="W271" t="str">
            <v>ServiceabilitySurvey/&lt;1km/451-600mmDia</v>
          </cell>
          <cell r="X271">
            <v>13.025202009600001</v>
          </cell>
        </row>
        <row r="272">
          <cell r="W272" t="str">
            <v>ServiceabilitySurvey/&lt;1km/601-750mmDia</v>
          </cell>
          <cell r="X272">
            <v>19.354616371199999</v>
          </cell>
        </row>
        <row r="273">
          <cell r="W273" t="str">
            <v>ServiceabilitySurvey/&lt;1km/751-900mmDia</v>
          </cell>
          <cell r="X273">
            <v>19.354616371199999</v>
          </cell>
        </row>
        <row r="274">
          <cell r="W274" t="str">
            <v>ServiceabilitySurvey/&lt;1km/901-1050mmDia</v>
          </cell>
          <cell r="X274">
            <v>33.7442430336</v>
          </cell>
        </row>
        <row r="275">
          <cell r="W275" t="str">
            <v>Serviceability Investigation Survey</v>
          </cell>
          <cell r="X275">
            <v>132.1849550208</v>
          </cell>
        </row>
        <row r="276">
          <cell r="W276" t="str">
            <v>Data Analysis &amp; Reporting</v>
          </cell>
          <cell r="X276">
            <v>0.66957876480000011</v>
          </cell>
        </row>
        <row r="277">
          <cell r="W277" t="str">
            <v>Surface Water Connectivity Survey</v>
          </cell>
          <cell r="X277">
            <v>104.08791402240001</v>
          </cell>
        </row>
        <row r="278">
          <cell r="W278" t="str">
            <v>Sewerage Connectivity Survey</v>
          </cell>
          <cell r="X278">
            <v>104.08791402240001</v>
          </cell>
        </row>
        <row r="279">
          <cell r="W279" t="str">
            <v>Combined Connectivity Surveys</v>
          </cell>
          <cell r="X279">
            <v>162.34126656000001</v>
          </cell>
        </row>
        <row r="280">
          <cell r="W280" t="str">
            <v>CCTV Survey/Fast Pass/0-600mm Dia</v>
          </cell>
          <cell r="X280">
            <v>2.5140787584000002</v>
          </cell>
        </row>
        <row r="281">
          <cell r="W281" t="str">
            <v>CCTV Survey/Fast Pass/600-1500mm Dia</v>
          </cell>
          <cell r="X281">
            <v>2.9815205376000002</v>
          </cell>
        </row>
        <row r="282">
          <cell r="W282" t="str">
            <v>CCTV Survey/Structural/0-600mm Dia</v>
          </cell>
          <cell r="X282">
            <v>3.1962910847999999</v>
          </cell>
        </row>
        <row r="283">
          <cell r="W283" t="str">
            <v>CCTV Survey/Structural/600-1500mm Dia</v>
          </cell>
          <cell r="X283">
            <v>3.3478938240000002</v>
          </cell>
        </row>
        <row r="284">
          <cell r="W284" t="str">
            <v>CCTV Survey/Light Ring/0-600mm Dia</v>
          </cell>
          <cell r="X284">
            <v>5.2302945023999996</v>
          </cell>
        </row>
        <row r="285">
          <cell r="W285" t="str">
            <v>CCTV Survey/Light Ring/600-1500mm Dia</v>
          </cell>
          <cell r="X285">
            <v>5.4576986112000005</v>
          </cell>
        </row>
        <row r="286">
          <cell r="W286" t="str">
            <v>Pump, Draw Off/&gt;28,000litre tanker</v>
          </cell>
          <cell r="X286">
            <v>100.62631814400001</v>
          </cell>
        </row>
        <row r="287">
          <cell r="W287" t="str">
            <v>Pump, Draw Off/18,000litre tanker</v>
          </cell>
          <cell r="X287">
            <v>93.917896934400005</v>
          </cell>
        </row>
        <row r="288">
          <cell r="W288" t="str">
            <v>Pump, Draw Off/&gt;14,000litre tanker</v>
          </cell>
          <cell r="X288">
            <v>87.209475724799987</v>
          </cell>
        </row>
        <row r="289">
          <cell r="W289" t="str">
            <v>Pump, Draw Off/9,000litre tanker</v>
          </cell>
          <cell r="X289">
            <v>73.792633305599992</v>
          </cell>
        </row>
        <row r="290">
          <cell r="W290" t="str">
            <v>Major Overpump/SetUp&amp;Rem/0-150mm Dia</v>
          </cell>
          <cell r="X290">
            <v>201.25263628800002</v>
          </cell>
        </row>
        <row r="291">
          <cell r="W291" t="str">
            <v>Major Overpump/SetUp&amp;Rem/200-300mm Dia</v>
          </cell>
          <cell r="X291">
            <v>201.25263628800002</v>
          </cell>
        </row>
        <row r="292">
          <cell r="W292" t="str">
            <v>Major Overpump/Maintain/0-150mm Dia</v>
          </cell>
          <cell r="X292">
            <v>100.62631814400001</v>
          </cell>
        </row>
        <row r="293">
          <cell r="W293" t="str">
            <v>Major Overpump/Maintain/200-300mm Dia</v>
          </cell>
          <cell r="X293">
            <v>134.168424192</v>
          </cell>
        </row>
        <row r="294">
          <cell r="W294" t="str">
            <v>New Grav Sewer/150mm Dia/Not in Trench</v>
          </cell>
          <cell r="X294">
            <v>40.149458764800002</v>
          </cell>
        </row>
        <row r="295">
          <cell r="W295" t="str">
            <v>New Grav Sewer/150mm Dia/0-1.5m Dp</v>
          </cell>
          <cell r="X295">
            <v>151.81750974720001</v>
          </cell>
        </row>
        <row r="296">
          <cell r="W296" t="str">
            <v>New Grav Sewer/150mm Dia/1.5-3.0m Dp</v>
          </cell>
          <cell r="X296">
            <v>337.41716321280001</v>
          </cell>
        </row>
        <row r="297">
          <cell r="W297" t="str">
            <v>New Grav Sewer/150mm Dia/3.0-4.5m Dp</v>
          </cell>
          <cell r="X297">
            <v>852.98017854720013</v>
          </cell>
        </row>
        <row r="298">
          <cell r="W298" t="str">
            <v>New Grav Sewer/150mm Dia/4.5-6.0m Dp</v>
          </cell>
          <cell r="X298">
            <v>1746.2614185984</v>
          </cell>
        </row>
        <row r="299">
          <cell r="W299" t="str">
            <v>New Grav Sewer/150mm Dia/EO Side Rd</v>
          </cell>
          <cell r="X299">
            <v>149.11392756480004</v>
          </cell>
        </row>
        <row r="300">
          <cell r="W300" t="str">
            <v>New Grav Sewer/150mm Dia/EO Main Rd</v>
          </cell>
          <cell r="X300">
            <v>173.01662611200001</v>
          </cell>
        </row>
        <row r="301">
          <cell r="W301" t="str">
            <v>New Grav Sewer/225mm Dia/Not in Trench</v>
          </cell>
          <cell r="X301">
            <v>40.149458764800002</v>
          </cell>
        </row>
        <row r="302">
          <cell r="W302" t="str">
            <v>New Grav Sewer/225mm Dia/0-1.5m Dp</v>
          </cell>
          <cell r="X302">
            <v>205.19430750719997</v>
          </cell>
        </row>
        <row r="303">
          <cell r="W303" t="str">
            <v>New Grav Sewer/225mm Dia/1.5-3.0m Dp</v>
          </cell>
          <cell r="X303">
            <v>380.06806717439991</v>
          </cell>
        </row>
        <row r="304">
          <cell r="W304" t="str">
            <v>New Grav Sewer/225mm Dia/3.0-4.5m Dp</v>
          </cell>
          <cell r="X304">
            <v>892.14421950720009</v>
          </cell>
        </row>
        <row r="305">
          <cell r="W305" t="str">
            <v>New Grav Sewer/225mm Dia/4.5-6.0m Dp</v>
          </cell>
          <cell r="X305">
            <v>1808.1532368767998</v>
          </cell>
        </row>
        <row r="306">
          <cell r="W306" t="str">
            <v>New Grav Sewer/225mm Dia/EO Side Rd</v>
          </cell>
          <cell r="X306">
            <v>149.96037619200004</v>
          </cell>
        </row>
        <row r="307">
          <cell r="W307" t="str">
            <v>New Grav Sewer/225mm Dia/EO Main Rd</v>
          </cell>
          <cell r="X307">
            <v>173.86307473920002</v>
          </cell>
        </row>
        <row r="308">
          <cell r="W308" t="str">
            <v>New Grav Sewer/300mm Dia/Not in Trench</v>
          </cell>
          <cell r="X308">
            <v>40.149458764800002</v>
          </cell>
        </row>
        <row r="309">
          <cell r="W309" t="str">
            <v>New Grav Sewer/300mm Dia/0-1.5m Dp</v>
          </cell>
          <cell r="X309">
            <v>172.14491036159998</v>
          </cell>
        </row>
        <row r="310">
          <cell r="W310" t="str">
            <v>New Grav Sewer/300mm Dia/1.5-3.0m Dp</v>
          </cell>
          <cell r="X310">
            <v>384.30031031039994</v>
          </cell>
        </row>
        <row r="311">
          <cell r="W311" t="str">
            <v>New Grav Sewer/300mm Dia/3.0-4.5m Dp</v>
          </cell>
          <cell r="X311">
            <v>857.67986346240025</v>
          </cell>
        </row>
        <row r="312">
          <cell r="W312" t="str">
            <v>New Grav Sewer/300mm Dia/4.5-6.0m Dp</v>
          </cell>
          <cell r="X312">
            <v>1749.7356480383999</v>
          </cell>
        </row>
        <row r="313">
          <cell r="W313" t="str">
            <v>New Grav Sewer/300mm Dia/EO Side Rd</v>
          </cell>
          <cell r="X313">
            <v>149.96037619200004</v>
          </cell>
        </row>
        <row r="314">
          <cell r="W314" t="str">
            <v>New Grav Sewer/300mm Dia/EO Main Rd</v>
          </cell>
          <cell r="X314">
            <v>173.86307473920002</v>
          </cell>
        </row>
        <row r="315">
          <cell r="W315" t="str">
            <v>New Grav Sewer/EO Rock / artificial matl</v>
          </cell>
          <cell r="X315">
            <v>116.22876672</v>
          </cell>
        </row>
        <row r="316">
          <cell r="W316" t="str">
            <v>New Grav Sewer/EO Working in Headings</v>
          </cell>
          <cell r="X316">
            <v>1073.347393536</v>
          </cell>
        </row>
        <row r="317">
          <cell r="W317" t="str">
            <v>Lining Extg Sewer/Mobilisation</v>
          </cell>
          <cell r="X317" t="str">
            <v/>
          </cell>
        </row>
        <row r="318">
          <cell r="W318" t="str">
            <v>Lining Extg Sewer/Re-location</v>
          </cell>
          <cell r="X318">
            <v>686.3814017279999</v>
          </cell>
        </row>
        <row r="319">
          <cell r="W319" t="str">
            <v>Ferrous Cement Lining/900 - 1200mm Dia</v>
          </cell>
          <cell r="X319">
            <v>819.67811016960002</v>
          </cell>
        </row>
        <row r="320">
          <cell r="W320" t="str">
            <v>Ferrous Cement Lining/1201 - 1500mm Dia</v>
          </cell>
          <cell r="X320">
            <v>1022.2951711104001</v>
          </cell>
        </row>
        <row r="321">
          <cell r="W321" t="str">
            <v>CIP Liner/0-150mm Dia</v>
          </cell>
          <cell r="X321">
            <v>78.315448358400005</v>
          </cell>
        </row>
        <row r="322">
          <cell r="W322" t="str">
            <v>CIP Liner/150-300mm Dia</v>
          </cell>
          <cell r="X322">
            <v>82.244486015999996</v>
          </cell>
        </row>
        <row r="323">
          <cell r="W323" t="str">
            <v>CIP Liner/300-600mm Dia</v>
          </cell>
          <cell r="X323">
            <v>201.07576642559999</v>
          </cell>
        </row>
        <row r="324">
          <cell r="W324" t="str">
            <v>CIP Liner/over 600mm Dia</v>
          </cell>
          <cell r="X324">
            <v>440.12801902079997</v>
          </cell>
        </row>
        <row r="325">
          <cell r="W325" t="str">
            <v>Patch Linings/0-150mm Dia</v>
          </cell>
          <cell r="X325">
            <v>536.67369676800001</v>
          </cell>
        </row>
        <row r="326">
          <cell r="W326" t="str">
            <v>Patch Linings/150-300mm Dia</v>
          </cell>
          <cell r="X326">
            <v>737.92633305600009</v>
          </cell>
        </row>
        <row r="327">
          <cell r="W327" t="str">
            <v>Patch Linings/300-450mm Dia</v>
          </cell>
          <cell r="X327">
            <v>872.09475724799984</v>
          </cell>
        </row>
        <row r="328">
          <cell r="W328" t="str">
            <v>Patch Linings/450-600mm Dia</v>
          </cell>
          <cell r="X328">
            <v>1308.1421358720002</v>
          </cell>
        </row>
        <row r="329">
          <cell r="W329" t="str">
            <v>Patch Linings/600-900mm Dia</v>
          </cell>
          <cell r="X329">
            <v>1710.6474084480001</v>
          </cell>
        </row>
        <row r="330">
          <cell r="W330" t="str">
            <v>Repair Sewer/0-150mm Dia/Not in Trench</v>
          </cell>
          <cell r="X330">
            <v>504.38231331840001</v>
          </cell>
        </row>
        <row r="331">
          <cell r="W331" t="str">
            <v>Repair Sewer/0-150mm Dia/0-1.2m Dp</v>
          </cell>
          <cell r="X331">
            <v>1081.0664996736</v>
          </cell>
        </row>
        <row r="332">
          <cell r="W332" t="str">
            <v>Repair Sewer/0-150mm Dia/1.2-2m Dp</v>
          </cell>
          <cell r="X332">
            <v>1138.5113042687999</v>
          </cell>
        </row>
        <row r="333">
          <cell r="W333" t="str">
            <v>Repair Sewer/0-150mm Dia/2-3m Dp</v>
          </cell>
          <cell r="X333">
            <v>1935.9164453376004</v>
          </cell>
        </row>
        <row r="334">
          <cell r="W334" t="str">
            <v>Repair Sewer/0-150mm Dia/3-4.5m Dp</v>
          </cell>
          <cell r="X334">
            <v>2617.5855285888006</v>
          </cell>
        </row>
        <row r="335">
          <cell r="W335" t="str">
            <v>Repair Sewer/0-150mm Dia/4.5-6m Dp</v>
          </cell>
          <cell r="X335">
            <v>8405.4749057664012</v>
          </cell>
        </row>
        <row r="336">
          <cell r="W336" t="str">
            <v>Repair Sewer/0-150mm Dia/6-7.5m Dp</v>
          </cell>
          <cell r="X336">
            <v>11090.195180697603</v>
          </cell>
        </row>
        <row r="337">
          <cell r="W337" t="str">
            <v>Repair Sewer/0-150mm Dia/EO Side Rd</v>
          </cell>
          <cell r="X337">
            <v>362.00207408640006</v>
          </cell>
        </row>
        <row r="338">
          <cell r="W338" t="str">
            <v>Repair Sewer/0-150mm Dia/EO Main Rd</v>
          </cell>
          <cell r="X338">
            <v>477.70023121920008</v>
          </cell>
        </row>
        <row r="339">
          <cell r="W339" t="str">
            <v>Repair Sewer/150-300mm Dia/Not in Trench</v>
          </cell>
          <cell r="X339">
            <v>560.42479257600007</v>
          </cell>
        </row>
        <row r="340">
          <cell r="W340" t="str">
            <v>Repair Sewer/150-300mm Dia/0-1.2m Dp</v>
          </cell>
          <cell r="X340">
            <v>1462.3600223232002</v>
          </cell>
        </row>
        <row r="341">
          <cell r="W341" t="str">
            <v>Repair Sewer/150-300mm Dia/1.2-2m Dp</v>
          </cell>
          <cell r="X341">
            <v>1763.1777575808003</v>
          </cell>
        </row>
        <row r="342">
          <cell r="W342" t="str">
            <v>Repair Sewer/150-300mm Dia/2-3m Dp</v>
          </cell>
          <cell r="X342">
            <v>2339.2555329792003</v>
          </cell>
        </row>
        <row r="343">
          <cell r="W343" t="str">
            <v>Repair Sewer/150-300mm Dia/3-4.5m Dp</v>
          </cell>
          <cell r="X343">
            <v>3094.7930509056</v>
          </cell>
        </row>
        <row r="344">
          <cell r="W344" t="str">
            <v>Repair Sewer/150-300mm Dia/4.5-6m Dp</v>
          </cell>
          <cell r="X344">
            <v>9654.2140349952024</v>
          </cell>
        </row>
        <row r="345">
          <cell r="W345" t="str">
            <v>Repair Sewer/150-300mm Dia/6-7.5m Dp</v>
          </cell>
          <cell r="X345">
            <v>12571.606613913598</v>
          </cell>
        </row>
        <row r="346">
          <cell r="W346" t="str">
            <v>Repair Sewer/150-300mm Dia/EO Side Rd</v>
          </cell>
          <cell r="X346">
            <v>362.00207408640006</v>
          </cell>
        </row>
        <row r="347">
          <cell r="W347" t="str">
            <v>Repair Sewer/150-300mm Dia/EO Main Rd</v>
          </cell>
          <cell r="X347">
            <v>477.70023121920008</v>
          </cell>
        </row>
        <row r="348">
          <cell r="W348" t="str">
            <v>Repair Sewer/300-450mm Dia/Not in Trench</v>
          </cell>
          <cell r="X348">
            <v>666.60987782400002</v>
          </cell>
        </row>
        <row r="349">
          <cell r="W349" t="str">
            <v>Repair Sewer/300-450mm Dia/0-1.2m Dp</v>
          </cell>
          <cell r="X349">
            <v>1553.8017411840003</v>
          </cell>
        </row>
        <row r="350">
          <cell r="W350" t="str">
            <v>Repair Sewer/300-450mm Dia/1.2-2m Dp</v>
          </cell>
          <cell r="X350">
            <v>2087.8602907008003</v>
          </cell>
        </row>
        <row r="351">
          <cell r="W351" t="str">
            <v>Repair Sewer/300-450mm Dia/2-3m Dp</v>
          </cell>
          <cell r="X351">
            <v>2444.5689024767998</v>
          </cell>
        </row>
        <row r="352">
          <cell r="W352" t="str">
            <v>Repair Sewer/300-450mm Dia/3-4.5m Dp</v>
          </cell>
          <cell r="X352">
            <v>4639.0564530816</v>
          </cell>
        </row>
        <row r="353">
          <cell r="W353" t="str">
            <v>Repair Sewer/300-450mm Dia/4.5-6m Dp</v>
          </cell>
          <cell r="X353">
            <v>10061.9748691968</v>
          </cell>
        </row>
        <row r="354">
          <cell r="W354" t="str">
            <v>Repair Sewer/300-450mm Dia/6-7.5m Dp</v>
          </cell>
          <cell r="X354">
            <v>9618.4484221056009</v>
          </cell>
        </row>
        <row r="355">
          <cell r="W355" t="str">
            <v>Repair Sewer/300-450mm Dia/EO Side Rd</v>
          </cell>
          <cell r="X355">
            <v>362.8485227136</v>
          </cell>
        </row>
        <row r="356">
          <cell r="W356" t="str">
            <v>Repair Sewer/300-450mm Dia/EO Main Rd</v>
          </cell>
          <cell r="X356">
            <v>478.54667984640002</v>
          </cell>
        </row>
        <row r="357">
          <cell r="W357" t="str">
            <v>Repair Sewer/450-600mm Dia/Not in Trench</v>
          </cell>
          <cell r="X357">
            <v>899.92649345280006</v>
          </cell>
        </row>
        <row r="358">
          <cell r="W358" t="str">
            <v>Repair Sewer/450-600mm Dia/0-1.2m Dp</v>
          </cell>
          <cell r="X358">
            <v>3043.8671640960001</v>
          </cell>
        </row>
        <row r="359">
          <cell r="W359" t="str">
            <v>Repair Sewer/450-600mm Dia/1.2-2m Dp</v>
          </cell>
          <cell r="X359">
            <v>3704.0718261888005</v>
          </cell>
        </row>
        <row r="360">
          <cell r="W360" t="str">
            <v>Repair Sewer/450-600mm Dia/2-3m Dp</v>
          </cell>
          <cell r="X360">
            <v>4309.7626699775992</v>
          </cell>
        </row>
        <row r="361">
          <cell r="W361" t="str">
            <v>Repair Sewer/450-600mm Dia/3-4.5m Dp</v>
          </cell>
          <cell r="X361">
            <v>5211.4199613696001</v>
          </cell>
        </row>
        <row r="362">
          <cell r="W362" t="str">
            <v>Repair Sewer/450-600mm Dia/4-5m Dp</v>
          </cell>
          <cell r="X362">
            <v>9600.1802920319988</v>
          </cell>
        </row>
        <row r="363">
          <cell r="W363" t="str">
            <v>Repair Sewer/450-600mm Dia/6-7.5m Dp</v>
          </cell>
          <cell r="X363">
            <v>12091.177533388802</v>
          </cell>
        </row>
        <row r="364">
          <cell r="W364" t="str">
            <v>Repair Sewer/450-600mm Dia/EO Side Rd</v>
          </cell>
          <cell r="X364">
            <v>375.62105349119997</v>
          </cell>
        </row>
        <row r="365">
          <cell r="W365" t="str">
            <v>Repair Sewer/450-600mm Dia/EO Main Rd</v>
          </cell>
          <cell r="X365">
            <v>509.0440975488001</v>
          </cell>
        </row>
        <row r="366">
          <cell r="W366" t="str">
            <v>Repair Sewer/600-750mm Dia/Not in Trench</v>
          </cell>
          <cell r="X366">
            <v>2224.6691292672003</v>
          </cell>
        </row>
        <row r="367">
          <cell r="W367" t="str">
            <v>Repair Sewer/600-750mm Dia/0-1.2m Dp</v>
          </cell>
          <cell r="X367">
            <v>4820.8534045055994</v>
          </cell>
        </row>
        <row r="368">
          <cell r="W368" t="str">
            <v>Repair Sewer/600-750mm Dia/1.2-2m Dp</v>
          </cell>
          <cell r="X368">
            <v>5651.7122166912004</v>
          </cell>
        </row>
        <row r="369">
          <cell r="W369" t="str">
            <v>Repair Sewer/600-750mm Dia/2-3m Dp</v>
          </cell>
          <cell r="X369">
            <v>6775.1264148480013</v>
          </cell>
        </row>
        <row r="370">
          <cell r="W370" t="str">
            <v>Repair Sewer/600-750mm Dia/3-4.5m Dp</v>
          </cell>
          <cell r="X370">
            <v>8923.6278012288003</v>
          </cell>
        </row>
        <row r="371">
          <cell r="W371" t="str">
            <v>Repair Sewer/600-750mm Dia/4.5-6m Dp</v>
          </cell>
          <cell r="X371">
            <v>11907.902455257601</v>
          </cell>
        </row>
        <row r="372">
          <cell r="W372" t="str">
            <v>Repair Sewer/600-750mm Dia/6-7.5m Dp</v>
          </cell>
          <cell r="X372">
            <v>16696.136003711999</v>
          </cell>
        </row>
        <row r="373">
          <cell r="W373" t="str">
            <v>Repair Sewer/600-750mm Dia/EO Side Rd</v>
          </cell>
          <cell r="X373">
            <v>491.21814213120007</v>
          </cell>
        </row>
        <row r="374">
          <cell r="W374" t="str">
            <v>Repair Sewer/600-750mm Dia/EO Main Rd</v>
          </cell>
          <cell r="X374">
            <v>664.39900454399992</v>
          </cell>
        </row>
        <row r="375">
          <cell r="W375" t="str">
            <v>Repair Sewer/750-900mm Dia/Not in Trench</v>
          </cell>
          <cell r="X375">
            <v>2224.6691292672003</v>
          </cell>
        </row>
        <row r="376">
          <cell r="W376" t="str">
            <v>Repair Sewer/750-900mm Dia/0-1.2m Dp</v>
          </cell>
          <cell r="X376">
            <v>5004.6338251008001</v>
          </cell>
        </row>
        <row r="377">
          <cell r="W377" t="str">
            <v>Repair Sewer/750-900mm Dia/1.2-2m Dp</v>
          </cell>
          <cell r="X377">
            <v>5911.205571955199</v>
          </cell>
        </row>
        <row r="378">
          <cell r="W378" t="str">
            <v>Repair Sewer/750-900mm Dia/2-3m Dp</v>
          </cell>
          <cell r="X378">
            <v>7229.8335639551997</v>
          </cell>
        </row>
        <row r="379">
          <cell r="W379" t="str">
            <v>Repair Sewer/750-900mm Dia/3-4.5m Dp</v>
          </cell>
          <cell r="X379">
            <v>9357.5274743807986</v>
          </cell>
        </row>
        <row r="380">
          <cell r="W380" t="str">
            <v>Repair Sewer/750-900mm Dia/4.5-6m Dp</v>
          </cell>
          <cell r="X380">
            <v>12446.458552704002</v>
          </cell>
        </row>
        <row r="381">
          <cell r="W381" t="str">
            <v>Repair Sewer/750-900mm Dia/6-7.5m Dp</v>
          </cell>
          <cell r="X381">
            <v>17339.348525452799</v>
          </cell>
        </row>
        <row r="382">
          <cell r="W382" t="str">
            <v>Repair Sewer/750-900mm Dia/EO Side Rd</v>
          </cell>
          <cell r="X382">
            <v>492.72153596160001</v>
          </cell>
        </row>
        <row r="383">
          <cell r="W383" t="str">
            <v>Repair Sewer/750-900mm Dia/EO Main Rd</v>
          </cell>
          <cell r="X383">
            <v>666.59724426240007</v>
          </cell>
        </row>
        <row r="384">
          <cell r="W384" t="str">
            <v>None Standard Item</v>
          </cell>
          <cell r="X384" t="str">
            <v/>
          </cell>
        </row>
        <row r="385">
          <cell r="W385" t="str">
            <v>Remedial Work</v>
          </cell>
          <cell r="X385" t="str">
            <v/>
          </cell>
        </row>
        <row r="386">
          <cell r="W386" t="str">
            <v>Abortive Visit</v>
          </cell>
          <cell r="X386" t="str">
            <v/>
          </cell>
        </row>
        <row r="387">
          <cell r="W387" t="str">
            <v>Abortive Execavation</v>
          </cell>
          <cell r="X387" t="str">
            <v/>
          </cell>
        </row>
        <row r="388">
          <cell r="W388" t="str">
            <v>Build up/Renew MH Chamb/Above Ground</v>
          </cell>
          <cell r="X388">
            <v>1028.5866847872001</v>
          </cell>
        </row>
        <row r="389">
          <cell r="W389" t="str">
            <v>Build up/Renew MH Chamb/0-1.5m Dp</v>
          </cell>
          <cell r="X389">
            <v>1206.2019273216001</v>
          </cell>
        </row>
        <row r="390">
          <cell r="W390" t="str">
            <v>Build up/Renew MH Chamb/1.5-3.0m Dp</v>
          </cell>
          <cell r="X390">
            <v>2554.2787514112001</v>
          </cell>
        </row>
        <row r="391">
          <cell r="W391" t="str">
            <v>Build up/Renew MH Chamb/3.0-6.0m Dp</v>
          </cell>
          <cell r="X391">
            <v>6794.4557640960002</v>
          </cell>
        </row>
        <row r="392">
          <cell r="W392" t="str">
            <v>Build up/Renew MH Chamb/Inst Cover Slab</v>
          </cell>
          <cell r="X392">
            <v>1235.9034306432</v>
          </cell>
        </row>
        <row r="393">
          <cell r="W393" t="str">
            <v>Build up/Renew MH Chamb/Inst Reducg Slab</v>
          </cell>
          <cell r="X393">
            <v>2165.7840986495999</v>
          </cell>
        </row>
        <row r="394">
          <cell r="W394" t="str">
            <v>Build up/Renew MH Chamb/EO Side Rd</v>
          </cell>
          <cell r="X394">
            <v>123.30356121600001</v>
          </cell>
        </row>
        <row r="395">
          <cell r="W395" t="str">
            <v>Build up/Renew MH Chamb/EO Main Rd</v>
          </cell>
          <cell r="X395">
            <v>189.35182126079999</v>
          </cell>
        </row>
        <row r="396">
          <cell r="W396" t="str">
            <v>Wks in Chambers/Benching/0-1.5m Dp</v>
          </cell>
          <cell r="X396">
            <v>139.52505431039998</v>
          </cell>
        </row>
        <row r="397">
          <cell r="W397" t="str">
            <v>Wks in Chambers/Benching/1.5-3m Dp</v>
          </cell>
          <cell r="X397">
            <v>220.54408485120001</v>
          </cell>
        </row>
        <row r="398">
          <cell r="W398" t="str">
            <v>Wks in Chambers/Benching/3-4.5m Dp</v>
          </cell>
          <cell r="X398">
            <v>273.66821137920005</v>
          </cell>
        </row>
        <row r="399">
          <cell r="W399" t="str">
            <v>Wks in Chambers/Benching/4.5-6m Dp</v>
          </cell>
          <cell r="X399">
            <v>358.64154670080001</v>
          </cell>
        </row>
        <row r="400">
          <cell r="W400" t="str">
            <v>Wks in Chambers/Point Bkwk/0-1.5m Dp</v>
          </cell>
          <cell r="X400">
            <v>173.95150967040001</v>
          </cell>
        </row>
        <row r="401">
          <cell r="W401" t="str">
            <v>Wks in Chambers/Point Bkwk/&gt;1.5m Dp</v>
          </cell>
          <cell r="X401">
            <v>258.91221143040002</v>
          </cell>
        </row>
        <row r="402">
          <cell r="W402" t="str">
            <v>Wks in Chambers/Step Irons &amp; Ladders</v>
          </cell>
          <cell r="X402">
            <v>93.235684607999985</v>
          </cell>
        </row>
        <row r="403">
          <cell r="W403" t="str">
            <v>New or Reset Frame Cover/&lt;0.4m2/Unmade</v>
          </cell>
          <cell r="X403">
            <v>116.31720165119999</v>
          </cell>
        </row>
        <row r="404">
          <cell r="W404" t="str">
            <v>New or Reset Frame Cover/&gt;0.4m2/Unmade</v>
          </cell>
          <cell r="X404">
            <v>176.55402335999997</v>
          </cell>
        </row>
        <row r="405">
          <cell r="W405" t="str">
            <v>New or Reset Frame Cover/&lt;0.4m2/Surfaced</v>
          </cell>
          <cell r="X405">
            <v>132.55132830719998</v>
          </cell>
        </row>
        <row r="406">
          <cell r="W406" t="str">
            <v>New or Reset Frame Cover/&gt;0.4m2/Surfaced</v>
          </cell>
          <cell r="X406">
            <v>207.22831092480001</v>
          </cell>
        </row>
        <row r="407">
          <cell r="W407" t="str">
            <v>New or Reset Frame Cover/&lt;0.4m2/RoadTech</v>
          </cell>
          <cell r="X407">
            <v>198.00581095679999</v>
          </cell>
        </row>
        <row r="408">
          <cell r="W408" t="str">
            <v>New or Reset Frame Cover/&gt;0.4m2/RoadTech</v>
          </cell>
          <cell r="X408">
            <v>316.98869410560002</v>
          </cell>
        </row>
        <row r="409">
          <cell r="W409" t="str">
            <v>Refit or Free Cover/Stoptap/UnSurfaced</v>
          </cell>
          <cell r="X409">
            <v>116.31720165119999</v>
          </cell>
        </row>
        <row r="410">
          <cell r="W410" t="str">
            <v>Refit or Free Cover/Valve/UnSurfaced</v>
          </cell>
          <cell r="X410">
            <v>116.31720165120001</v>
          </cell>
        </row>
        <row r="411">
          <cell r="W411" t="str">
            <v>Refit or Free Cover/Hydrant/UnSurfaced</v>
          </cell>
          <cell r="X411">
            <v>116.31720165120001</v>
          </cell>
        </row>
        <row r="412">
          <cell r="W412" t="str">
            <v>Refit or Free Cover/Stoptap/Surfaced</v>
          </cell>
          <cell r="X412">
            <v>207.24094448639997</v>
          </cell>
        </row>
        <row r="413">
          <cell r="W413" t="str">
            <v>Refit or Free Cover/Valve/Surfaced</v>
          </cell>
          <cell r="X413">
            <v>207.22831092480001</v>
          </cell>
        </row>
        <row r="414">
          <cell r="W414" t="str">
            <v>Refit or Free Cover/Hydrant/Surfaced</v>
          </cell>
          <cell r="X414">
            <v>207.22831092480001</v>
          </cell>
        </row>
        <row r="415">
          <cell r="W415" t="str">
            <v>Refit or Free Cover/0-0.4m2 opening</v>
          </cell>
          <cell r="X415">
            <v>56.914195008000007</v>
          </cell>
        </row>
        <row r="416">
          <cell r="W416" t="str">
            <v>Refit of Free Cover/&gt;0.4m2 opening</v>
          </cell>
          <cell r="X416">
            <v>73.628397004800007</v>
          </cell>
        </row>
        <row r="417">
          <cell r="W417" t="str">
            <v>Refit or Free Cover/Stoptap/Surfaced</v>
          </cell>
          <cell r="X417">
            <v>42.650903961599994</v>
          </cell>
        </row>
        <row r="418">
          <cell r="W418" t="str">
            <v>Refit or Free Cover/Valve/Surfaced</v>
          </cell>
          <cell r="X418">
            <v>52.745119680000002</v>
          </cell>
        </row>
        <row r="419">
          <cell r="W419" t="str">
            <v>Refit or Free Cover/Hydrant/Surfaced</v>
          </cell>
          <cell r="X419">
            <v>52.745119680000002</v>
          </cell>
        </row>
        <row r="420">
          <cell r="W420" t="str">
            <v>PCC MH Type 3/900 x 675mm/0-1.5m Dp</v>
          </cell>
          <cell r="X420">
            <v>2044.8935476992003</v>
          </cell>
        </row>
        <row r="421">
          <cell r="W421" t="str">
            <v>PCC MH Type 3/900 x 675mm/1.5-2m Dp</v>
          </cell>
          <cell r="X421">
            <v>4125.9822493824004</v>
          </cell>
        </row>
        <row r="422">
          <cell r="W422" t="str">
            <v>PCC MH Type 3/900 x 675mm/&gt;2m Dp</v>
          </cell>
          <cell r="X422">
            <v>6323.0344129919995</v>
          </cell>
        </row>
        <row r="423">
          <cell r="W423" t="str">
            <v>PCC MH Type 3/900 x 675mm/EO Side Rd</v>
          </cell>
          <cell r="X423">
            <v>145.4628282624</v>
          </cell>
        </row>
        <row r="424">
          <cell r="W424" t="str">
            <v>PCC MH Type 3/900 x 675mm/EO Main Rd</v>
          </cell>
          <cell r="X424">
            <v>229.85501975040003</v>
          </cell>
        </row>
        <row r="425">
          <cell r="W425" t="str">
            <v>PCC MH Type 3/900 x 825mm/0-1.5m Dp</v>
          </cell>
          <cell r="X425">
            <v>2042.6321401728001</v>
          </cell>
        </row>
        <row r="426">
          <cell r="W426" t="str">
            <v>PCC MH Type 3/900 x 825mm/1.5-2m Dp</v>
          </cell>
          <cell r="X426">
            <v>4122.9628281600008</v>
          </cell>
        </row>
        <row r="427">
          <cell r="W427" t="str">
            <v>PCC MH Type 3/900 x 825mm/&gt;2m Dp</v>
          </cell>
          <cell r="X427">
            <v>6314.9868342528007</v>
          </cell>
        </row>
        <row r="428">
          <cell r="W428" t="str">
            <v>PCC MH Type 3/900 x 825mm/EO Side Rd</v>
          </cell>
          <cell r="X428">
            <v>140.81367759359998</v>
          </cell>
        </row>
        <row r="429">
          <cell r="W429" t="str">
            <v>PCC MH Type 3/900 x 825mm/EO Main Rd</v>
          </cell>
          <cell r="X429">
            <v>222.75495813119997</v>
          </cell>
        </row>
        <row r="430">
          <cell r="W430" t="str">
            <v>PCC MH Type 3/1200 x855mm/0-1.5mDp</v>
          </cell>
          <cell r="X430">
            <v>4299.4915843968001</v>
          </cell>
        </row>
        <row r="431">
          <cell r="W431" t="str">
            <v>PCC MH Type 3/1200 x855mm/1.5-2m Dp</v>
          </cell>
          <cell r="X431">
            <v>5262.0173755776004</v>
          </cell>
        </row>
        <row r="432">
          <cell r="W432" t="str">
            <v>PCC MH Type 3/1200 x855mm/EO Side Rd</v>
          </cell>
          <cell r="X432">
            <v>178.2090199296</v>
          </cell>
        </row>
        <row r="433">
          <cell r="W433" t="str">
            <v>PCC MH Type 3/1200 x 855mm/EO Main Rd</v>
          </cell>
          <cell r="X433">
            <v>274.98210178559998</v>
          </cell>
        </row>
        <row r="434">
          <cell r="W434" t="str">
            <v>PCC MH Type 3/1800 x855mm/0-1.5mDp</v>
          </cell>
          <cell r="X434">
            <v>4699.7733501312005</v>
          </cell>
        </row>
        <row r="435">
          <cell r="W435" t="str">
            <v>PCC MH Type 3/1800 x855mm/1.5-2m Dp</v>
          </cell>
          <cell r="X435">
            <v>6561.2654840832001</v>
          </cell>
        </row>
        <row r="436">
          <cell r="W436" t="str">
            <v>PCC MH Type 3/1800 x855mm/EO Side Rd</v>
          </cell>
          <cell r="X436">
            <v>176.26345144319998</v>
          </cell>
        </row>
        <row r="437">
          <cell r="W437" t="str">
            <v>PCC MH Type 3/1800 x 855mm/EO Main Rd</v>
          </cell>
          <cell r="X437">
            <v>268.76638947840001</v>
          </cell>
        </row>
        <row r="438">
          <cell r="W438" t="str">
            <v>PCC MH Type 4/900-1200mm/0-1.5m Dp</v>
          </cell>
          <cell r="X438">
            <v>4299.4915843968001</v>
          </cell>
        </row>
        <row r="439">
          <cell r="W439" t="str">
            <v>PCC MH Type 4/900-1200mm/1.5-2m Dp</v>
          </cell>
          <cell r="X439">
            <v>5262.0173755776004</v>
          </cell>
        </row>
        <row r="440">
          <cell r="W440" t="str">
            <v>PCC MH Type 4/900-1200mm/&gt;2m Dp</v>
          </cell>
          <cell r="X440">
            <v>8544.1535114496</v>
          </cell>
        </row>
        <row r="441">
          <cell r="W441" t="str">
            <v>PCC MH Type 4/900-1200mm/EO Side Rd</v>
          </cell>
          <cell r="X441">
            <v>122.5581810816</v>
          </cell>
        </row>
        <row r="442">
          <cell r="W442" t="str">
            <v>PCC MH Type 4/900-1200mm/EO Main Rd</v>
          </cell>
          <cell r="X442">
            <v>195.4285643904</v>
          </cell>
        </row>
        <row r="443">
          <cell r="W443" t="str">
            <v>Excavation/EO Rock / Hard Mat'l</v>
          </cell>
          <cell r="X443">
            <v>116.22876672</v>
          </cell>
        </row>
        <row r="444">
          <cell r="W444" t="str">
            <v>Build up or Renew MH Chamb/Stoptap</v>
          </cell>
          <cell r="X444">
            <v>254.99580733440001</v>
          </cell>
        </row>
        <row r="445">
          <cell r="W445" t="str">
            <v>Build up or Renew MH Chamb/Valve</v>
          </cell>
          <cell r="X445">
            <v>509.77684412160005</v>
          </cell>
        </row>
        <row r="446">
          <cell r="W446" t="str">
            <v>Build up or Renew MH Chamb/Hydrant</v>
          </cell>
          <cell r="X446">
            <v>449.95692994560011</v>
          </cell>
        </row>
        <row r="447">
          <cell r="W447" t="str">
            <v>Consequential Damage/Footpath</v>
          </cell>
          <cell r="X447">
            <v>325.09944065280007</v>
          </cell>
        </row>
        <row r="448">
          <cell r="W448" t="str">
            <v>Consequential Damage/Side Road</v>
          </cell>
          <cell r="X448">
            <v>387.61030344960005</v>
          </cell>
        </row>
        <row r="449">
          <cell r="W449" t="str">
            <v>Consequential Damage/Main Road</v>
          </cell>
          <cell r="X449">
            <v>491.76138528000001</v>
          </cell>
        </row>
        <row r="450">
          <cell r="W450" t="str">
            <v>Consequential Damage/Unsurfaced</v>
          </cell>
          <cell r="X450">
            <v>125.4765338112</v>
          </cell>
        </row>
        <row r="451">
          <cell r="W451" t="str">
            <v>Make Site Safe/Set up remove</v>
          </cell>
          <cell r="X451">
            <v>238.78694780160001</v>
          </cell>
        </row>
        <row r="452">
          <cell r="W452" t="str">
            <v>Make Site Safe/Maintain</v>
          </cell>
          <cell r="X452">
            <v>79.591438080000003</v>
          </cell>
        </row>
        <row r="453">
          <cell r="W453" t="str">
            <v>Trial Hole/Unmade</v>
          </cell>
          <cell r="X453">
            <v>610.35062040072842</v>
          </cell>
        </row>
        <row r="454">
          <cell r="W454" t="str">
            <v>Trial Hole/Surfaced</v>
          </cell>
          <cell r="X454">
            <v>685.43365100182132</v>
          </cell>
        </row>
        <row r="455">
          <cell r="W455" t="str">
            <v>Excavation/Unmade/0-1.5m Dp</v>
          </cell>
          <cell r="X455">
            <v>73.110420979200001</v>
          </cell>
        </row>
        <row r="456">
          <cell r="W456" t="str">
            <v>Excavation/Unmade/over 1.5m Dp</v>
          </cell>
          <cell r="X456">
            <v>93.816828441600009</v>
          </cell>
        </row>
        <row r="457">
          <cell r="W457" t="str">
            <v>Excavation/Surfaced/0-1.5m Dp</v>
          </cell>
          <cell r="X457">
            <v>185.0564103168</v>
          </cell>
        </row>
        <row r="458">
          <cell r="W458" t="str">
            <v>Excavation/Surfaced/over 1.5m Dp</v>
          </cell>
          <cell r="X458">
            <v>206.93773900799997</v>
          </cell>
        </row>
        <row r="459">
          <cell r="W459" t="str">
            <v>Excavation/EO Rock / Hard Mat'l</v>
          </cell>
          <cell r="X459">
            <v>100.689485952</v>
          </cell>
        </row>
        <row r="460">
          <cell r="W460" t="str">
            <v>Fencing/Type A,B,C, D</v>
          </cell>
          <cell r="X460">
            <v>14.7559999488</v>
          </cell>
        </row>
        <row r="461">
          <cell r="W461" t="str">
            <v>Filling/Selected excavated matl/0-1m3</v>
          </cell>
          <cell r="X461">
            <v>92.439770227200015</v>
          </cell>
        </row>
        <row r="462">
          <cell r="W462" t="str">
            <v>Filling/Selected excavated matl/1-5m3</v>
          </cell>
          <cell r="X462">
            <v>73.956869606399991</v>
          </cell>
        </row>
        <row r="463">
          <cell r="W463" t="str">
            <v>Filling/Selected excavated matl/5-20m3</v>
          </cell>
          <cell r="X463">
            <v>47.148451891200004</v>
          </cell>
        </row>
        <row r="464">
          <cell r="W464" t="str">
            <v>Filling/Selected excavated matl/&gt;20m3</v>
          </cell>
          <cell r="X464">
            <v>41.602318348799997</v>
          </cell>
        </row>
        <row r="465">
          <cell r="W465" t="str">
            <v>Filling/Imported Type 1 Sub-base/0-1m3</v>
          </cell>
          <cell r="X465">
            <v>159.52398232319999</v>
          </cell>
        </row>
        <row r="466">
          <cell r="W466" t="str">
            <v>Filling/Imported Type 1 Sub-base/1-5m3</v>
          </cell>
          <cell r="X466">
            <v>135.20437624320002</v>
          </cell>
        </row>
        <row r="467">
          <cell r="W467" t="str">
            <v>Filling/Imported Type 1 Sub-base/5-20m3</v>
          </cell>
          <cell r="X467">
            <v>99.931472255999992</v>
          </cell>
        </row>
        <row r="468">
          <cell r="W468" t="str">
            <v>Filling/Imported Type 1 Sub-base/&gt;20m3</v>
          </cell>
          <cell r="X468">
            <v>92.629273651199995</v>
          </cell>
        </row>
        <row r="469">
          <cell r="W469" t="str">
            <v>Insitu Concrete/Blinding/0-150mm Dp</v>
          </cell>
          <cell r="X469">
            <v>111.08690714880001</v>
          </cell>
        </row>
        <row r="470">
          <cell r="W470" t="str">
            <v>Insitu Concrete/Basesetc/Plain/0-300mmDp</v>
          </cell>
          <cell r="X470">
            <v>105.71764346880001</v>
          </cell>
        </row>
        <row r="471">
          <cell r="W471" t="str">
            <v>Roads &amp; Pavings/Footpath</v>
          </cell>
          <cell r="X471">
            <v>31.899743040000001</v>
          </cell>
        </row>
        <row r="472">
          <cell r="W472" t="str">
            <v>Roads &amp; Pavings/Side Road</v>
          </cell>
          <cell r="X472">
            <v>48.083335449600007</v>
          </cell>
        </row>
        <row r="473">
          <cell r="W473" t="str">
            <v>Roads &amp; Pavings/Main Road</v>
          </cell>
          <cell r="X473">
            <v>76.079307955200008</v>
          </cell>
        </row>
        <row r="474">
          <cell r="W474" t="str">
            <v>Service Vessel/In Normal Work'g Hrs</v>
          </cell>
          <cell r="X474">
            <v>196.74245479680005</v>
          </cell>
        </row>
        <row r="475">
          <cell r="W475" t="str">
            <v>Service Vessel/Outside Normal Work'g Hrs</v>
          </cell>
          <cell r="X475">
            <v>276.33389287680001</v>
          </cell>
        </row>
        <row r="476">
          <cell r="W476" t="str">
            <v>Abandon/90-150mm/unmade</v>
          </cell>
          <cell r="X476">
            <v>435.90840944640007</v>
          </cell>
        </row>
        <row r="477">
          <cell r="W477" t="str">
            <v>Abandon/151-300mm/unmade</v>
          </cell>
          <cell r="X477">
            <v>632.09498753280002</v>
          </cell>
        </row>
        <row r="478">
          <cell r="W478" t="str">
            <v>Abandon/301-450mm/unmade</v>
          </cell>
          <cell r="X478">
            <v>1489.8506523648002</v>
          </cell>
        </row>
        <row r="479">
          <cell r="W479" t="str">
            <v>Abandon/451-600mm/unmade</v>
          </cell>
          <cell r="X479">
            <v>3757.5496924416002</v>
          </cell>
        </row>
        <row r="480">
          <cell r="W480" t="str">
            <v>Abandon/601-750mm/unmade</v>
          </cell>
          <cell r="X480">
            <v>4537.3057479552008</v>
          </cell>
        </row>
        <row r="481">
          <cell r="W481" t="str">
            <v>Abandon/750-1000mm/unmade</v>
          </cell>
          <cell r="X481">
            <v>6420.9192482688004</v>
          </cell>
        </row>
        <row r="482">
          <cell r="W482" t="str">
            <v>Abandon/1000-1500mm/unmade</v>
          </cell>
          <cell r="X482">
            <v>8714.1128156544</v>
          </cell>
        </row>
        <row r="483">
          <cell r="W483" t="str">
            <v>Abandon/90-150mm/surfaced</v>
          </cell>
          <cell r="X483">
            <v>553.84270698240005</v>
          </cell>
        </row>
        <row r="484">
          <cell r="W484" t="str">
            <v>Abandon/151-300mm/surfaced</v>
          </cell>
          <cell r="X484">
            <v>775.67541511680008</v>
          </cell>
        </row>
        <row r="485">
          <cell r="W485" t="str">
            <v>Abandon/301-450mm/surfaced</v>
          </cell>
          <cell r="X485">
            <v>1760.1330692352003</v>
          </cell>
        </row>
        <row r="486">
          <cell r="W486" t="str">
            <v>Abandon/451-600mm/surfaced</v>
          </cell>
          <cell r="X486">
            <v>4463.3867790335999</v>
          </cell>
        </row>
        <row r="487">
          <cell r="W487" t="str">
            <v>Abandon/601-750mm/surfaced</v>
          </cell>
          <cell r="X487">
            <v>5909.5505753856005</v>
          </cell>
        </row>
        <row r="488">
          <cell r="W488" t="str">
            <v>Abandon/750-1000mm/surfaced</v>
          </cell>
          <cell r="X488">
            <v>7281.5174644607987</v>
          </cell>
        </row>
        <row r="489">
          <cell r="W489" t="str">
            <v>Abandon/1000-1500mm/surfaced</v>
          </cell>
          <cell r="X489">
            <v>9412.1549947392014</v>
          </cell>
        </row>
        <row r="490">
          <cell r="W490" t="str">
            <v>Abandon service/unmade</v>
          </cell>
          <cell r="X490">
            <v>156.27715699200002</v>
          </cell>
        </row>
        <row r="491">
          <cell r="W491" t="str">
            <v>Abandon service/surfaced</v>
          </cell>
          <cell r="X491">
            <v>237.46042383360003</v>
          </cell>
        </row>
        <row r="492">
          <cell r="W492" t="str">
            <v>Abandon MH/Unsurfaced/&lt;0.05m2/&lt;1.5m dp</v>
          </cell>
          <cell r="X492">
            <v>342.54638922240002</v>
          </cell>
        </row>
        <row r="493">
          <cell r="W493" t="str">
            <v>Abandon MH/Unsurfaced/&lt;0.05m2/1.5-3.0m</v>
          </cell>
          <cell r="X493">
            <v>488.76723118079997</v>
          </cell>
        </row>
        <row r="494">
          <cell r="W494" t="str">
            <v>Abandon MH/Unsurfaced/0-0.05m2/&gt;3.0m</v>
          </cell>
          <cell r="X494">
            <v>488.76723118080008</v>
          </cell>
        </row>
        <row r="495">
          <cell r="W495" t="str">
            <v>Abandon MH/Unsurfaced/0.05-0.2m2/&lt;1.5m</v>
          </cell>
          <cell r="X495">
            <v>342.54638922240002</v>
          </cell>
        </row>
        <row r="496">
          <cell r="W496" t="str">
            <v>Abandon MH/Unsurfaced/.05-0.2m2/1.5-3m</v>
          </cell>
          <cell r="X496">
            <v>488.76723118079997</v>
          </cell>
        </row>
        <row r="497">
          <cell r="W497" t="str">
            <v>Abandon MH/Unsurfaced/.05-0.2m2/&gt;3.0m</v>
          </cell>
          <cell r="X497">
            <v>488.76723118080008</v>
          </cell>
        </row>
        <row r="498">
          <cell r="W498" t="str">
            <v>Abandon MH/Unsurfaced/0.2-0.4m2/&lt;1.5m</v>
          </cell>
          <cell r="X498">
            <v>342.54638922240002</v>
          </cell>
        </row>
        <row r="499">
          <cell r="W499" t="str">
            <v>Abandon MH/Unsurfaced/0.2-0.4m2/1.5-3m</v>
          </cell>
          <cell r="X499">
            <v>488.76723118079997</v>
          </cell>
        </row>
        <row r="500">
          <cell r="W500" t="str">
            <v>Abandon MH/Unsurfaced/0.2-0.4m2/&gt;3.0m</v>
          </cell>
          <cell r="X500">
            <v>488.76723118080008</v>
          </cell>
        </row>
        <row r="501">
          <cell r="W501" t="str">
            <v>Abandon MH/Unsurfaced/0.4-0.6m2/&lt;1.5m</v>
          </cell>
          <cell r="X501">
            <v>513.81958383360018</v>
          </cell>
        </row>
        <row r="502">
          <cell r="W502" t="str">
            <v>Abandon MH/Unsurfaced/0.4-0.6m2/1.5-3.0m</v>
          </cell>
          <cell r="X502">
            <v>733.16348033279996</v>
          </cell>
        </row>
        <row r="503">
          <cell r="W503" t="str">
            <v>Abandon MH/Unsurfaced/0.4-0.6m2/&gt;3.0m</v>
          </cell>
          <cell r="X503">
            <v>733.16348033280019</v>
          </cell>
        </row>
        <row r="504">
          <cell r="W504" t="str">
            <v>Abandon MH/Unsurfaced/0.6-1.2m2/&lt;1.5m</v>
          </cell>
          <cell r="X504">
            <v>513.81958383360018</v>
          </cell>
        </row>
        <row r="505">
          <cell r="W505" t="str">
            <v>Abandon MH/Unsurfaced/0.6-1.2m2/1.5-3.0m</v>
          </cell>
          <cell r="X505">
            <v>733.16348033279996</v>
          </cell>
        </row>
        <row r="506">
          <cell r="W506" t="str">
            <v>Abandon MH/Unsurfaced/0.6-1.2m2/&gt;3.0m</v>
          </cell>
          <cell r="X506">
            <v>733.16348033280019</v>
          </cell>
        </row>
        <row r="507">
          <cell r="W507" t="str">
            <v>Abandon MH/Unsurfaced/&gt; 1.2m2/&lt;1.5m</v>
          </cell>
          <cell r="X507">
            <v>770.73569253120013</v>
          </cell>
        </row>
        <row r="508">
          <cell r="W508" t="str">
            <v>Abandon MH/Unsurfaced/&gt;1.2m2/1.5-3.0m</v>
          </cell>
          <cell r="X508">
            <v>1099.7389037184</v>
          </cell>
        </row>
        <row r="509">
          <cell r="W509" t="str">
            <v>Abandon MH/Unsurfaced/over 1.2m2/&gt;3.0m</v>
          </cell>
          <cell r="X509">
            <v>1099.7389037184</v>
          </cell>
        </row>
        <row r="510">
          <cell r="W510" t="str">
            <v>Abandon MH/Surfaced/0-0.05m2/&lt;1.5m</v>
          </cell>
          <cell r="X510">
            <v>475.36302232320008</v>
          </cell>
        </row>
        <row r="511">
          <cell r="W511" t="str">
            <v>Abandon MH/Surfaced/0-0.05m2/1.5-3.0m</v>
          </cell>
          <cell r="X511">
            <v>781.09521304320003</v>
          </cell>
        </row>
        <row r="512">
          <cell r="W512" t="str">
            <v>Abandon MH/Surfaced/0-0.05m2/&gt;3.0m</v>
          </cell>
          <cell r="X512">
            <v>781.08257948160008</v>
          </cell>
        </row>
        <row r="513">
          <cell r="W513" t="str">
            <v>Abandon MH/Surfaced/0.05-0.2m2/&lt;1.5m</v>
          </cell>
          <cell r="X513">
            <v>475.36302232320008</v>
          </cell>
        </row>
        <row r="514">
          <cell r="W514" t="str">
            <v>Abandon MH/Surfaced/0.05-0.2m2/1.5-3.0m</v>
          </cell>
          <cell r="X514">
            <v>781.09521304320003</v>
          </cell>
        </row>
        <row r="515">
          <cell r="W515" t="str">
            <v>Abandon MH/Surfaced/0.05-0.2m2/&gt;3.0m</v>
          </cell>
          <cell r="X515">
            <v>781.08257948160008</v>
          </cell>
        </row>
        <row r="516">
          <cell r="W516" t="str">
            <v>Abandon MH/Surfaced/0.2-0.4m2/&lt;1.5m</v>
          </cell>
          <cell r="X516">
            <v>475.36302232320008</v>
          </cell>
        </row>
        <row r="517">
          <cell r="W517" t="str">
            <v>Abandon MH/Surfaced/0.2-0.4m2/1.5-3.0m</v>
          </cell>
          <cell r="X517">
            <v>781.09521304320003</v>
          </cell>
        </row>
        <row r="518">
          <cell r="W518" t="str">
            <v>Abandon MH/Surfaced/0.2-0.4m2/&gt;3.0m</v>
          </cell>
          <cell r="X518">
            <v>781.08257948160008</v>
          </cell>
        </row>
        <row r="519">
          <cell r="W519" t="str">
            <v>Abandon MH/Surfaced/0.4-0.6m2/&lt;1.5m</v>
          </cell>
          <cell r="X519">
            <v>713.03821670400009</v>
          </cell>
        </row>
        <row r="520">
          <cell r="W520" t="str">
            <v>Abandon MH/Surfaced/0.4-0.6m2/1.5-3.0m</v>
          </cell>
          <cell r="X520">
            <v>1171.6491363456</v>
          </cell>
        </row>
        <row r="521">
          <cell r="W521" t="str">
            <v>Abandon MH/Surfaced/0.4-0.6m2/&gt;3.0m</v>
          </cell>
          <cell r="X521">
            <v>1171.6491363456</v>
          </cell>
        </row>
        <row r="522">
          <cell r="W522" t="str">
            <v>Abandon MH/Surfaced/0.6-1.2m2/&lt;1.5m</v>
          </cell>
          <cell r="X522">
            <v>713.03821670400009</v>
          </cell>
        </row>
        <row r="523">
          <cell r="W523" t="str">
            <v>Abandon MH/Surfaced/0.6-1.2m2/1.5-3.0m</v>
          </cell>
          <cell r="X523">
            <v>1171.6491363456</v>
          </cell>
        </row>
        <row r="524">
          <cell r="W524" t="str">
            <v>Abandon MH/Surfaced/0.6-1.2m2/&gt;3.0m</v>
          </cell>
          <cell r="X524">
            <v>1171.6491363456</v>
          </cell>
        </row>
        <row r="525">
          <cell r="W525" t="str">
            <v>Abandon MH/Surfaced/over 1.2m2/&lt;1.5m</v>
          </cell>
          <cell r="X525">
            <v>1069.5446914944</v>
          </cell>
        </row>
        <row r="526">
          <cell r="W526" t="str">
            <v>Abandon MH/Surfaced/over 1.2m2/1.5-3.0m</v>
          </cell>
          <cell r="X526">
            <v>1757.4673877376001</v>
          </cell>
        </row>
        <row r="527">
          <cell r="W527" t="str">
            <v>Abandon MH/Surfaced/over 1.2m2/&gt;3.0m</v>
          </cell>
          <cell r="X527">
            <v>1757.4673877375999</v>
          </cell>
        </row>
        <row r="528">
          <cell r="W528" t="str">
            <v>Fire Hydrant/Category 1a</v>
          </cell>
          <cell r="X528">
            <v>81.675975744000013</v>
          </cell>
        </row>
        <row r="529">
          <cell r="W529" t="str">
            <v>Fire Hydrant/Category 1b</v>
          </cell>
          <cell r="X529">
            <v>166.73774599680002</v>
          </cell>
        </row>
        <row r="530">
          <cell r="W530" t="str">
            <v>Fire Hydrant/Category 2a</v>
          </cell>
          <cell r="X530">
            <v>291.20359487999997</v>
          </cell>
        </row>
        <row r="531">
          <cell r="W531" t="str">
            <v>Fire Hydrant/Category 2b</v>
          </cell>
          <cell r="X531">
            <v>582.49562469120008</v>
          </cell>
        </row>
        <row r="532">
          <cell r="W532" t="str">
            <v>Fire Hydrant/Category 2c</v>
          </cell>
          <cell r="X532">
            <v>475.35038876159996</v>
          </cell>
        </row>
        <row r="533">
          <cell r="W533" t="str">
            <v>Fire Hydrant/Category 2d</v>
          </cell>
          <cell r="X533">
            <v>582.49562469120008</v>
          </cell>
        </row>
        <row r="534">
          <cell r="W534" t="str">
            <v>Fire Hydrant/Category 3</v>
          </cell>
          <cell r="X534">
            <v>125.29966394880002</v>
          </cell>
        </row>
        <row r="535">
          <cell r="W535" t="str">
            <v>Linestop/90-150mm/Unmade</v>
          </cell>
          <cell r="X535">
            <v>3027.1782292224002</v>
          </cell>
        </row>
        <row r="536">
          <cell r="W536" t="str">
            <v>Linestop/151-300mm/Unmade</v>
          </cell>
          <cell r="X536">
            <v>5681.3884528896006</v>
          </cell>
        </row>
        <row r="537">
          <cell r="W537" t="str">
            <v>Linestop/301-450mm/Unmade</v>
          </cell>
          <cell r="X537">
            <v>10781.051928345601</v>
          </cell>
        </row>
        <row r="538">
          <cell r="W538" t="str">
            <v>Linestop/451-600mm/Unmade</v>
          </cell>
          <cell r="X538">
            <v>14155.792070745601</v>
          </cell>
        </row>
        <row r="539">
          <cell r="W539" t="str">
            <v>Linestop/601-750mm/Unmade</v>
          </cell>
          <cell r="X539">
            <v>19875.687619392003</v>
          </cell>
        </row>
        <row r="540">
          <cell r="W540" t="str">
            <v>Linestop/750-1000mm/Unmade</v>
          </cell>
          <cell r="X540">
            <v>25086.5769711744</v>
          </cell>
        </row>
        <row r="541">
          <cell r="W541" t="str">
            <v>Linestop/90-150mm/Surfaced</v>
          </cell>
          <cell r="X541">
            <v>3159.9822287616003</v>
          </cell>
        </row>
        <row r="542">
          <cell r="W542" t="str">
            <v>Linestop/151-300mm/Surfaced</v>
          </cell>
          <cell r="X542">
            <v>5823.7813256832014</v>
          </cell>
        </row>
        <row r="543">
          <cell r="W543" t="str">
            <v>Linestop/301-450mm/Surfaced</v>
          </cell>
          <cell r="X543">
            <v>11057.0320814976</v>
          </cell>
        </row>
        <row r="544">
          <cell r="W544" t="str">
            <v>Linestop/451-600mm/Surfaced</v>
          </cell>
          <cell r="X544">
            <v>14675.0314525056</v>
          </cell>
        </row>
        <row r="545">
          <cell r="W545" t="str">
            <v>Linestop/601-750mm/Surfaced</v>
          </cell>
          <cell r="X545">
            <v>20507.6941719936</v>
          </cell>
        </row>
        <row r="546">
          <cell r="W546" t="str">
            <v>Linestop/750-1000mm/Surfaced</v>
          </cell>
          <cell r="X546">
            <v>25967.123581132804</v>
          </cell>
        </row>
        <row r="547">
          <cell r="W547" t="str">
            <v>Repair apparatus - no dig</v>
          </cell>
          <cell r="X547">
            <v>291.87317364479998</v>
          </cell>
        </row>
        <row r="548">
          <cell r="W548" t="str">
            <v>Repair apparatus/excavation/Unmade</v>
          </cell>
          <cell r="X548">
            <v>320.50082423039999</v>
          </cell>
        </row>
        <row r="549">
          <cell r="W549" t="str">
            <v>Repair apparatus/excavation/Surfaced</v>
          </cell>
          <cell r="X549">
            <v>392.38578973440008</v>
          </cell>
        </row>
        <row r="550">
          <cell r="W550" t="str">
            <v>RepairMain/90-150mm/Unmade</v>
          </cell>
          <cell r="X550">
            <v>342.55902278399998</v>
          </cell>
        </row>
        <row r="551">
          <cell r="W551" t="str">
            <v>RepairMain/150-300mm/Unmade</v>
          </cell>
          <cell r="X551">
            <v>627.96381288960004</v>
          </cell>
        </row>
        <row r="552">
          <cell r="W552" t="str">
            <v>RepairMain/300-450mm/Unmade</v>
          </cell>
          <cell r="X552">
            <v>1558.5645939072003</v>
          </cell>
        </row>
        <row r="553">
          <cell r="W553" t="str">
            <v>RepairMain/450-600mm/Unmade</v>
          </cell>
          <cell r="X553">
            <v>3290.9290947455997</v>
          </cell>
        </row>
        <row r="554">
          <cell r="W554" t="str">
            <v>RepairMain/600-750mm/Unmade</v>
          </cell>
          <cell r="X554">
            <v>4462.7424673919995</v>
          </cell>
        </row>
        <row r="555">
          <cell r="W555" t="str">
            <v>RepairMain/750-1000mm/Unmade</v>
          </cell>
          <cell r="X555">
            <v>6641.5770351744004</v>
          </cell>
        </row>
        <row r="556">
          <cell r="W556" t="str">
            <v>RepairMain/1000-1500mm/Unmade</v>
          </cell>
          <cell r="X556">
            <v>8206.3952420736005</v>
          </cell>
        </row>
        <row r="557">
          <cell r="W557" t="str">
            <v>RepairMain/1500-1800mm/Unmade</v>
          </cell>
          <cell r="X557">
            <v>9412.3950324095986</v>
          </cell>
        </row>
        <row r="558">
          <cell r="W558" t="str">
            <v>RepairMain/90-150mm/Surfaced</v>
          </cell>
          <cell r="X558">
            <v>475.35038876159996</v>
          </cell>
        </row>
        <row r="559">
          <cell r="W559" t="str">
            <v>RepairMain/150-300mm/Surfaced</v>
          </cell>
          <cell r="X559">
            <v>770.35668568319988</v>
          </cell>
        </row>
        <row r="560">
          <cell r="W560" t="str">
            <v>RepairMain/300-450mm/Surfaced</v>
          </cell>
          <cell r="X560">
            <v>1834.5321134976</v>
          </cell>
        </row>
        <row r="561">
          <cell r="W561" t="str">
            <v>RepairMain/450-600mm/Surfaced</v>
          </cell>
          <cell r="X561">
            <v>3810.1684765055998</v>
          </cell>
        </row>
        <row r="562">
          <cell r="W562" t="str">
            <v>RepairMain/600-750mm/Surfaced</v>
          </cell>
          <cell r="X562">
            <v>5094.7490199936001</v>
          </cell>
        </row>
        <row r="563">
          <cell r="W563" t="str">
            <v>RepairMain/750-1000mm/Surfaced</v>
          </cell>
          <cell r="X563">
            <v>7522.1110115711999</v>
          </cell>
        </row>
        <row r="564">
          <cell r="W564" t="str">
            <v>RepairMain/1000-1500mm/Surfaced</v>
          </cell>
          <cell r="X564">
            <v>9694.2876923904005</v>
          </cell>
        </row>
        <row r="565">
          <cell r="W565" t="str">
            <v>RepairMain/1500-1800mm/Surfaced</v>
          </cell>
          <cell r="X565">
            <v>11768.630072179198</v>
          </cell>
        </row>
        <row r="566">
          <cell r="W566" t="str">
            <v>RepairMain/Abortive Exc/Any Dia/Unmade</v>
          </cell>
          <cell r="X566">
            <v>415.54310814720009</v>
          </cell>
        </row>
        <row r="567">
          <cell r="W567" t="str">
            <v>RenewMain/Abortive Exc/Any Dia/Surfaced</v>
          </cell>
          <cell r="X567">
            <v>701.79434688000003</v>
          </cell>
        </row>
        <row r="568">
          <cell r="W568" t="str">
            <v>RepairService/25-63mm Dia/Unmade</v>
          </cell>
          <cell r="X568">
            <v>155.43070836479998</v>
          </cell>
        </row>
        <row r="569">
          <cell r="W569" t="str">
            <v>RepairService/25-63mm Dia/Surfaced</v>
          </cell>
          <cell r="X569">
            <v>236.09599918079999</v>
          </cell>
        </row>
        <row r="570">
          <cell r="W570" t="str">
            <v>RepairService/AbortiveExc/25-63/Unmade</v>
          </cell>
          <cell r="X570">
            <v>207.7841876352</v>
          </cell>
        </row>
        <row r="571">
          <cell r="W571" t="str">
            <v>RepairService/AbortiveExc/25-63/Surfaced</v>
          </cell>
          <cell r="X571">
            <v>386.95335824640006</v>
          </cell>
        </row>
        <row r="572">
          <cell r="W572" t="str">
            <v>Clean main/0-150mmDia/Unmade</v>
          </cell>
          <cell r="X572">
            <v>3.663732864</v>
          </cell>
        </row>
        <row r="573">
          <cell r="W573" t="str">
            <v>Clean main/151-300mmDia/Unmade</v>
          </cell>
          <cell r="X573">
            <v>5.3439965568000014</v>
          </cell>
        </row>
        <row r="574">
          <cell r="W574" t="str">
            <v>Clean main/301-450mmDia/Unmade</v>
          </cell>
          <cell r="X574">
            <v>10.3089862656</v>
          </cell>
        </row>
        <row r="575">
          <cell r="W575" t="str">
            <v>Clean main/451-600mmDia/Unmade</v>
          </cell>
          <cell r="X575">
            <v>12.444058176</v>
          </cell>
        </row>
        <row r="576">
          <cell r="W576" t="str">
            <v>Clean main/601-750mmDia/Unmade</v>
          </cell>
          <cell r="X576">
            <v>29.625701952000004</v>
          </cell>
        </row>
        <row r="577">
          <cell r="W577" t="str">
            <v>Clean main/750-1000mmDia/Unmade</v>
          </cell>
          <cell r="X577">
            <v>43.535253273599999</v>
          </cell>
        </row>
        <row r="578">
          <cell r="W578" t="str">
            <v>Clean main/1000-1500mmDia/Unmade</v>
          </cell>
          <cell r="X578">
            <v>60.691629926400005</v>
          </cell>
        </row>
        <row r="579">
          <cell r="W579" t="str">
            <v>Clean main/0-150mmDia/Surfaced</v>
          </cell>
          <cell r="X579">
            <v>4.3964794368000009</v>
          </cell>
        </row>
        <row r="580">
          <cell r="W580" t="str">
            <v>Clean main/151-300mmDia/Surfaced</v>
          </cell>
          <cell r="X580">
            <v>6.4052157312000002</v>
          </cell>
        </row>
        <row r="581">
          <cell r="W581" t="str">
            <v>Clean main/301-450mmDia/Surfaced</v>
          </cell>
          <cell r="X581">
            <v>12.368256806399998</v>
          </cell>
        </row>
        <row r="582">
          <cell r="W582" t="str">
            <v>Clean main/451-600mmDia/Surfaced</v>
          </cell>
          <cell r="X582">
            <v>14.932869811200002</v>
          </cell>
        </row>
        <row r="583">
          <cell r="W583" t="str">
            <v>Clean main/601-750mmDia/Surfaced</v>
          </cell>
          <cell r="X583">
            <v>35.550842342400003</v>
          </cell>
        </row>
        <row r="584">
          <cell r="W584" t="str">
            <v>Clean main/750-1000mmDia/Surfaced</v>
          </cell>
          <cell r="X584">
            <v>52.239777216</v>
          </cell>
        </row>
        <row r="585">
          <cell r="W585" t="str">
            <v>Clean main/1000-1500mmDia/Surfaced</v>
          </cell>
          <cell r="X585">
            <v>72.832482623999994</v>
          </cell>
        </row>
        <row r="586">
          <cell r="W586" t="str">
            <v>Mobilisation costs</v>
          </cell>
          <cell r="X586">
            <v>364.7688240768</v>
          </cell>
        </row>
        <row r="587">
          <cell r="W587" t="str">
            <v>Relocation costs</v>
          </cell>
          <cell r="X587">
            <v>147.64843441920002</v>
          </cell>
        </row>
        <row r="588">
          <cell r="W588" t="str">
            <v>RenewMain/90-150mmDia/Unmade</v>
          </cell>
          <cell r="X588">
            <v>39.896787532800005</v>
          </cell>
        </row>
        <row r="589">
          <cell r="W589" t="str">
            <v>RenewMain/150-300mmDia/Unmade</v>
          </cell>
          <cell r="X589">
            <v>71.8470648192</v>
          </cell>
        </row>
        <row r="590">
          <cell r="W590" t="str">
            <v>RenewMain/300-450mmDia/Unmade</v>
          </cell>
          <cell r="X590">
            <v>130.34045502720002</v>
          </cell>
        </row>
        <row r="591">
          <cell r="W591" t="str">
            <v>RenewMain/450-600mmDia/Unmade</v>
          </cell>
          <cell r="X591">
            <v>260.23873539840002</v>
          </cell>
        </row>
        <row r="592">
          <cell r="W592" t="str">
            <v>RenewMain/600-900mmDia/Unmade</v>
          </cell>
          <cell r="X592">
            <v>424.60137181440001</v>
          </cell>
        </row>
        <row r="593">
          <cell r="W593" t="str">
            <v>RenewMain/90-150mmDia/Surfaced</v>
          </cell>
          <cell r="X593">
            <v>114.6243043968</v>
          </cell>
        </row>
        <row r="594">
          <cell r="W594" t="str">
            <v>RenewMain/150-300mmDia/Surfaced</v>
          </cell>
          <cell r="X594">
            <v>149.7961398912</v>
          </cell>
        </row>
        <row r="595">
          <cell r="W595" t="str">
            <v>RenewMain/300-450mmDia/Surfaced</v>
          </cell>
          <cell r="X595">
            <v>253.12604021760004</v>
          </cell>
        </row>
        <row r="596">
          <cell r="W596" t="str">
            <v>RenewMain/450-600mmDia/Surfaced</v>
          </cell>
          <cell r="X596">
            <v>369.88541652480001</v>
          </cell>
        </row>
        <row r="597">
          <cell r="W597" t="str">
            <v>RenewMain/600-900mmDia/Surfaced</v>
          </cell>
          <cell r="X597">
            <v>583.94848427520003</v>
          </cell>
        </row>
        <row r="598">
          <cell r="W598" t="str">
            <v>PMV or DM/0-150mm/Bypass/Unmade</v>
          </cell>
          <cell r="X598">
            <v>2059.0140098360653</v>
          </cell>
        </row>
        <row r="599">
          <cell r="W599" t="str">
            <v>PMV or DM/151-300mm/Bypass/Unmade</v>
          </cell>
          <cell r="X599">
            <v>2889.3946287795989</v>
          </cell>
        </row>
        <row r="600">
          <cell r="W600" t="str">
            <v>PMV or DM/301-450mm/Bypass/Unmade</v>
          </cell>
          <cell r="X600">
            <v>9100.0829213114739</v>
          </cell>
        </row>
        <row r="601">
          <cell r="W601" t="str">
            <v>PMV or DM/451-600mm/Bypass/Unmade</v>
          </cell>
          <cell r="X601">
            <v>8920.2925409664003</v>
          </cell>
        </row>
        <row r="602">
          <cell r="W602" t="str">
            <v>PMV or DM/601-750mm/Bypass/Unmade</v>
          </cell>
          <cell r="X602">
            <v>11954.886670848002</v>
          </cell>
        </row>
        <row r="603">
          <cell r="W603" t="str">
            <v>PMV or DM/750-1000mm/Bypass/Unmade</v>
          </cell>
          <cell r="X603">
            <v>12542.5494222336</v>
          </cell>
        </row>
        <row r="604">
          <cell r="W604" t="str">
            <v>PMV or DM/0-150mm/Bypass/Surfaced</v>
          </cell>
          <cell r="X604">
            <v>2989.2438367941709</v>
          </cell>
        </row>
        <row r="605">
          <cell r="W605" t="str">
            <v>PMV or DM/151-300mm/Bypass/Surfaced</v>
          </cell>
          <cell r="X605">
            <v>3169.5695016393443</v>
          </cell>
        </row>
        <row r="606">
          <cell r="W606" t="str">
            <v>PMV or DM/301-450mm/Bypass/Surfaced</v>
          </cell>
          <cell r="X606">
            <v>9660.3999795992713</v>
          </cell>
        </row>
        <row r="607">
          <cell r="W607" t="str">
            <v>PMV or DM/451-600mm/Bypass/Surfaced</v>
          </cell>
          <cell r="X607">
            <v>10396.145207078402</v>
          </cell>
        </row>
        <row r="608">
          <cell r="W608" t="str">
            <v>PMV or DM/601-750mm/Bypass/Surfaced</v>
          </cell>
          <cell r="X608">
            <v>13833.244609535999</v>
          </cell>
        </row>
        <row r="609">
          <cell r="W609" t="str">
            <v>PMV or DM/750-1000mm/Bypass/Surfaced</v>
          </cell>
          <cell r="X609">
            <v>14624.850945830398</v>
          </cell>
        </row>
        <row r="610">
          <cell r="W610" t="str">
            <v>PMV or DM/0-150mmIn-Line/Unmade</v>
          </cell>
          <cell r="X610">
            <v>2064.7282394112003</v>
          </cell>
        </row>
        <row r="611">
          <cell r="W611" t="str">
            <v>PMV or DM/151-300mmIn-Line/Unmade</v>
          </cell>
          <cell r="X611">
            <v>3379.2124232064002</v>
          </cell>
        </row>
        <row r="612">
          <cell r="W612" t="str">
            <v>PMV or DM/301-450mmIn-Line/Unmade</v>
          </cell>
          <cell r="X612">
            <v>6635.7908639615998</v>
          </cell>
        </row>
        <row r="613">
          <cell r="W613" t="str">
            <v>PMV or DM/451-600mmIn-Line/Unmade</v>
          </cell>
          <cell r="X613">
            <v>8920.2925409664003</v>
          </cell>
        </row>
        <row r="614">
          <cell r="W614" t="str">
            <v>PMV or DM/601-750mmIn-Line/Unmade</v>
          </cell>
          <cell r="X614">
            <v>11954.886670848002</v>
          </cell>
        </row>
        <row r="615">
          <cell r="W615" t="str">
            <v>PMV or DM/750-1000mmIn-Line/Unmade</v>
          </cell>
          <cell r="X615">
            <v>12542.5494222336</v>
          </cell>
        </row>
        <row r="616">
          <cell r="W616" t="str">
            <v>PMV or DM/0-150mm/In-Line/Surfaced</v>
          </cell>
          <cell r="X616">
            <v>2418.9354059903999</v>
          </cell>
        </row>
        <row r="617">
          <cell r="W617" t="str">
            <v>PMV or DM/151-300mm/In-Line/Surfaced</v>
          </cell>
          <cell r="X617">
            <v>3835.3850654592002</v>
          </cell>
        </row>
        <row r="618">
          <cell r="W618" t="str">
            <v>PMV or DM/301-450mm/In-Line/Surfaced</v>
          </cell>
          <cell r="X618">
            <v>7440.8014091136001</v>
          </cell>
        </row>
        <row r="619">
          <cell r="W619" t="str">
            <v>PMV or DM/451-600mm/In-Line/Surfaced</v>
          </cell>
          <cell r="X619">
            <v>10396.145207078402</v>
          </cell>
        </row>
        <row r="620">
          <cell r="W620" t="str">
            <v>PMV or DM/601-750mm/In-Line/Surfaced</v>
          </cell>
          <cell r="X620">
            <v>13833.244609535999</v>
          </cell>
        </row>
        <row r="621">
          <cell r="W621" t="str">
            <v>PMV or DM/750-1000mm/In-Line/Surfaced</v>
          </cell>
          <cell r="X621">
            <v>14624.850945830398</v>
          </cell>
        </row>
        <row r="622">
          <cell r="W622" t="str">
            <v>Std Assembly/Branch fllange only/Unmade</v>
          </cell>
          <cell r="X622">
            <v>424.36133414400001</v>
          </cell>
        </row>
        <row r="623">
          <cell r="W623" t="str">
            <v>Std Assembly/0-150mm/Unmade</v>
          </cell>
          <cell r="X623">
            <v>729.18033041894364</v>
          </cell>
        </row>
        <row r="624">
          <cell r="W624" t="str">
            <v>Std Assembly/151-300mm/Unmade</v>
          </cell>
          <cell r="X624">
            <v>939.93799417122045</v>
          </cell>
        </row>
        <row r="625">
          <cell r="W625" t="str">
            <v>Std Assembly/301-450mm/Unmade</v>
          </cell>
          <cell r="X625">
            <v>1351.9630706739526</v>
          </cell>
        </row>
        <row r="626">
          <cell r="W626" t="str">
            <v>Std Assembly/451-600mm/Unmade</v>
          </cell>
          <cell r="X626">
            <v>4941.500694717668</v>
          </cell>
        </row>
        <row r="627">
          <cell r="W627" t="str">
            <v>Std Assembly/601-750mm/Unmade</v>
          </cell>
          <cell r="X627">
            <v>9356.7882182149351</v>
          </cell>
        </row>
        <row r="628">
          <cell r="W628" t="str">
            <v>Std Assembly/750-1000mm/Unmade</v>
          </cell>
          <cell r="X628">
            <v>16007.8848348672</v>
          </cell>
        </row>
        <row r="629">
          <cell r="W629" t="str">
            <v>Std Assembly/Branchfllange only/Surfaced</v>
          </cell>
          <cell r="X629">
            <v>534.48809061120005</v>
          </cell>
        </row>
        <row r="630">
          <cell r="W630" t="str">
            <v>Std Assembly/0-150mm/Surfaced</v>
          </cell>
          <cell r="X630">
            <v>991.3662200364297</v>
          </cell>
        </row>
        <row r="631">
          <cell r="W631" t="str">
            <v>Std Assembly/151-300mm/Surfaced</v>
          </cell>
          <cell r="X631">
            <v>1347.1689140255007</v>
          </cell>
        </row>
        <row r="632">
          <cell r="W632" t="str">
            <v>Std Assembly/301-450mm/Surfaced</v>
          </cell>
          <cell r="X632">
            <v>1764.9360826958102</v>
          </cell>
        </row>
        <row r="633">
          <cell r="W633" t="str">
            <v>Std Assembly/451-600mm/Surfaced</v>
          </cell>
          <cell r="X633">
            <v>5829.2695479052818</v>
          </cell>
        </row>
        <row r="634">
          <cell r="W634" t="str">
            <v>Std Assembly/601-750mm/Surfaced</v>
          </cell>
          <cell r="X634">
            <v>11130.549907468125</v>
          </cell>
        </row>
        <row r="635">
          <cell r="W635" t="str">
            <v>Std Assembly/750-1000mm/Surfaced</v>
          </cell>
          <cell r="X635">
            <v>16203.452368435203</v>
          </cell>
        </row>
        <row r="636">
          <cell r="W636" t="str">
            <v>Blockage following Works</v>
          </cell>
          <cell r="X636">
            <v>401.57038901759995</v>
          </cell>
        </row>
        <row r="637">
          <cell r="W637" t="str">
            <v>Repair Private Supply/25-63mm Dia</v>
          </cell>
          <cell r="X637">
            <v>236.09599918079999</v>
          </cell>
        </row>
        <row r="638">
          <cell r="W638" t="str">
            <v>Private Repair Administration Recharge</v>
          </cell>
          <cell r="X638">
            <v>33.213633446400003</v>
          </cell>
        </row>
        <row r="639">
          <cell r="W639" t="str">
            <v>Private Repair/No leak found</v>
          </cell>
          <cell r="X639">
            <v>235.46432110080005</v>
          </cell>
        </row>
        <row r="640">
          <cell r="W640" t="str">
            <v>Install / Replace Stop tap / Unmade</v>
          </cell>
          <cell r="X640">
            <v>128.95076325119999</v>
          </cell>
        </row>
        <row r="641">
          <cell r="W641" t="str">
            <v>Install / Replace Stop tap / Surfaced</v>
          </cell>
          <cell r="X641">
            <v>238.66061218559997</v>
          </cell>
        </row>
        <row r="642">
          <cell r="W642" t="str">
            <v>Poor Supply Investigation / Unmade</v>
          </cell>
          <cell r="X642">
            <v>163.1750816256</v>
          </cell>
        </row>
        <row r="643">
          <cell r="W643" t="str">
            <v>Poor Supply Investigation / Surfaced</v>
          </cell>
          <cell r="X643">
            <v>293.4650024064</v>
          </cell>
        </row>
        <row r="644">
          <cell r="W644" t="str">
            <v>Renew Service/Very Short/Unmade</v>
          </cell>
          <cell r="X644">
            <v>124.8574892928</v>
          </cell>
        </row>
        <row r="645">
          <cell r="W645" t="str">
            <v>Renew Service/Short/Unmade</v>
          </cell>
          <cell r="X645">
            <v>151.11003029760002</v>
          </cell>
        </row>
        <row r="646">
          <cell r="W646" t="str">
            <v>Renew Service/Medium/Unmade</v>
          </cell>
          <cell r="X646">
            <v>204.09518764800004</v>
          </cell>
        </row>
        <row r="647">
          <cell r="W647" t="str">
            <v>Renew Service/Long/Unmade</v>
          </cell>
          <cell r="X647">
            <v>261.70422854399999</v>
          </cell>
        </row>
        <row r="648">
          <cell r="W648" t="str">
            <v>Transfer Service/Unsurfaced</v>
          </cell>
          <cell r="X648">
            <v>102.11707841280001</v>
          </cell>
        </row>
        <row r="649">
          <cell r="W649" t="str">
            <v>Renew Service/Very Short/Surfaced</v>
          </cell>
          <cell r="X649">
            <v>269.30963262720002</v>
          </cell>
        </row>
        <row r="650">
          <cell r="W650" t="str">
            <v>Renew Service/Short/Surfaced</v>
          </cell>
          <cell r="X650">
            <v>291.40573186560005</v>
          </cell>
        </row>
        <row r="651">
          <cell r="W651" t="str">
            <v>Renew Service/Medium/Surfaced</v>
          </cell>
          <cell r="X651">
            <v>397.04757396480011</v>
          </cell>
        </row>
        <row r="652">
          <cell r="W652" t="str">
            <v>Renew Service/Long/Surfaced</v>
          </cell>
          <cell r="X652">
            <v>807.46145610240001</v>
          </cell>
        </row>
        <row r="653">
          <cell r="W653" t="str">
            <v>Transfer Service/Surfaced</v>
          </cell>
          <cell r="X653">
            <v>246.56922174720003</v>
          </cell>
        </row>
        <row r="654">
          <cell r="W654" t="str">
            <v>None Standard Item</v>
          </cell>
          <cell r="X654" t="str">
            <v/>
          </cell>
        </row>
        <row r="655">
          <cell r="W655" t="str">
            <v>Remedial Work</v>
          </cell>
          <cell r="X655" t="str">
            <v/>
          </cell>
        </row>
        <row r="656">
          <cell r="W656" t="str">
            <v>Abortive Visit</v>
          </cell>
          <cell r="X656" t="str">
            <v/>
          </cell>
        </row>
        <row r="657">
          <cell r="W657" t="str">
            <v>Abortive Execavation</v>
          </cell>
          <cell r="X657" t="str">
            <v/>
          </cell>
        </row>
        <row r="658">
          <cell r="W658" t="str">
            <v>Build up or Renew MH Chamb/Above Ground</v>
          </cell>
          <cell r="X658">
            <v>1028.5866847872001</v>
          </cell>
        </row>
        <row r="659">
          <cell r="W659" t="str">
            <v>Build up or Renew MH Chamb/0-1.5m Dp</v>
          </cell>
          <cell r="X659">
            <v>1206.2019273216001</v>
          </cell>
        </row>
        <row r="660">
          <cell r="W660" t="str">
            <v>Build up or Renew MH Chamb/1.5-3m Dp</v>
          </cell>
          <cell r="X660">
            <v>2554.2787514112001</v>
          </cell>
        </row>
        <row r="661">
          <cell r="W661" t="str">
            <v>Build up or Renew MH Chamb/3-6m Dp</v>
          </cell>
          <cell r="X661">
            <v>6794.4557640960002</v>
          </cell>
        </row>
        <row r="662">
          <cell r="W662" t="str">
            <v>Build up or Renew MH Inst Cover Slab</v>
          </cell>
          <cell r="X662">
            <v>3305.7735296256001</v>
          </cell>
        </row>
        <row r="663">
          <cell r="W663" t="str">
            <v>Build up or Renew MH Inst Reducing Slab</v>
          </cell>
          <cell r="X663">
            <v>4805.6552299007999</v>
          </cell>
        </row>
        <row r="664">
          <cell r="W664" t="str">
            <v>Wks in Chambs/Benching/0-1.5m Dp</v>
          </cell>
          <cell r="X664">
            <v>139.52505431039998</v>
          </cell>
        </row>
        <row r="665">
          <cell r="W665" t="str">
            <v>Wks in Chambs/Benching/1.5-3m Dp</v>
          </cell>
          <cell r="X665">
            <v>220.54408485120001</v>
          </cell>
        </row>
        <row r="666">
          <cell r="W666" t="str">
            <v>Wks in Chambs/Benching/3-4.5m Dp</v>
          </cell>
          <cell r="X666">
            <v>273.66821137920005</v>
          </cell>
        </row>
        <row r="667">
          <cell r="W667" t="str">
            <v>Wks in Chambs/Benching/4.5-6m Dp</v>
          </cell>
          <cell r="X667">
            <v>358.64154670080001</v>
          </cell>
        </row>
        <row r="668">
          <cell r="W668" t="str">
            <v>Wks in Chambs/Point Bkwk/0-1.5m Dp</v>
          </cell>
          <cell r="X668">
            <v>173.95150967040001</v>
          </cell>
        </row>
        <row r="669">
          <cell r="W669" t="str">
            <v>Wks in Chambs/Point Bkwk &gt;1.5m Dp</v>
          </cell>
          <cell r="X669">
            <v>258.91221143040002</v>
          </cell>
        </row>
        <row r="670">
          <cell r="W670" t="str">
            <v>Wks in Chambs/Anti-flood Valve/0-1.5m Dp</v>
          </cell>
          <cell r="X670">
            <v>499.70789552639991</v>
          </cell>
        </row>
        <row r="671">
          <cell r="W671" t="str">
            <v>Wks in Chambs/Anti-flood Valve/ &gt;1.5m Dp</v>
          </cell>
          <cell r="X671">
            <v>539.50361456639996</v>
          </cell>
        </row>
        <row r="672">
          <cell r="W672" t="str">
            <v>Wks in MH Install Step Irons/ladders</v>
          </cell>
          <cell r="X672">
            <v>93.235684607999985</v>
          </cell>
        </row>
        <row r="673">
          <cell r="W673" t="str">
            <v>New / Reset Frame/Cover/0-0.4m2 /Unmade</v>
          </cell>
          <cell r="X673">
            <v>431.17082384640003</v>
          </cell>
        </row>
        <row r="674">
          <cell r="W674" t="str">
            <v>New / Reset Frame Cover/&gt;0.4m2 /Unmade</v>
          </cell>
          <cell r="X674">
            <v>480.70701887999996</v>
          </cell>
        </row>
        <row r="675">
          <cell r="W675" t="str">
            <v>New/Reset Frame/Cover/0-0.4m2 /Surfaced</v>
          </cell>
          <cell r="X675">
            <v>473.12688192000002</v>
          </cell>
        </row>
        <row r="676">
          <cell r="W676" t="str">
            <v>New/Reset Frame/Cover/&gt;0.4m2 /Surfaced</v>
          </cell>
          <cell r="X676">
            <v>480.70701887999996</v>
          </cell>
        </row>
        <row r="677">
          <cell r="W677" t="str">
            <v>Refit or Free Cover/0-0.4m2 opening</v>
          </cell>
          <cell r="X677">
            <v>61.727581977600003</v>
          </cell>
        </row>
        <row r="678">
          <cell r="W678" t="str">
            <v>Refit of Free Cover/&gt;0.4m2 opening</v>
          </cell>
          <cell r="X678">
            <v>73.009352486400005</v>
          </cell>
        </row>
        <row r="679">
          <cell r="W679" t="str">
            <v>Ring MH Type1/1200-1350mm Dia/0-1.5m Dp</v>
          </cell>
          <cell r="X679">
            <v>2425.7954299392004</v>
          </cell>
        </row>
        <row r="680">
          <cell r="W680" t="str">
            <v>Ring MH Type1/1200-1350mm Dia/1.5-3m Dp</v>
          </cell>
          <cell r="X680">
            <v>4592.7418162559998</v>
          </cell>
        </row>
        <row r="681">
          <cell r="W681" t="str">
            <v>Ring MH Type1/1200-1350mm Dia/3-4.5m Dp</v>
          </cell>
          <cell r="X681">
            <v>5986.1983936127999</v>
          </cell>
        </row>
        <row r="682">
          <cell r="W682" t="str">
            <v>Ring MH Type1/1200-1350mm Dia/4.5-6m Dp</v>
          </cell>
          <cell r="X682">
            <v>7168.4597217023984</v>
          </cell>
        </row>
        <row r="683">
          <cell r="W683" t="str">
            <v>Ring MH Type1/1200-1350mm Dia/&gt;6m Dp</v>
          </cell>
          <cell r="X683">
            <v>10421.614467264</v>
          </cell>
        </row>
        <row r="684">
          <cell r="W684" t="str">
            <v>Ring MH Type1/1500-1800mm Dia/0-1.5m Dp</v>
          </cell>
          <cell r="X684">
            <v>3386.9062622208003</v>
          </cell>
        </row>
        <row r="685">
          <cell r="W685" t="str">
            <v>Ring MH Type1/1500-1800mm Dia/1.5-3m Dp</v>
          </cell>
          <cell r="X685">
            <v>6458.9083680000003</v>
          </cell>
        </row>
        <row r="686">
          <cell r="W686" t="str">
            <v>Ring MH Type1/1500-1800mm Dia/3-4.5m Dp</v>
          </cell>
          <cell r="X686">
            <v>8474.6183884031998</v>
          </cell>
        </row>
        <row r="687">
          <cell r="W687" t="str">
            <v>Ring MH Type1/1500-1800mm Dia/4.5-6m Dp</v>
          </cell>
          <cell r="X687">
            <v>7727.4442882560006</v>
          </cell>
        </row>
        <row r="688">
          <cell r="W688" t="str">
            <v>Ring MH Type1/1500-1800mm Dia/&gt;6m Dp</v>
          </cell>
          <cell r="X688">
            <v>11185.1111289984</v>
          </cell>
        </row>
        <row r="689">
          <cell r="W689" t="str">
            <v>Ring MH Type1/2100-2400mm Dia/0-1.5m Dp</v>
          </cell>
          <cell r="X689">
            <v>5723.9382883584003</v>
          </cell>
        </row>
        <row r="690">
          <cell r="W690" t="str">
            <v>Ring MH Type1/2100-2400mm Dia/1.5-3m Dp</v>
          </cell>
          <cell r="X690">
            <v>9184.0181393663988</v>
          </cell>
        </row>
        <row r="691">
          <cell r="W691" t="str">
            <v>Ring MH Type1/2100-2400mm Dia/3-4.5m Dp</v>
          </cell>
          <cell r="X691">
            <v>11605.379189184001</v>
          </cell>
        </row>
        <row r="692">
          <cell r="W692" t="str">
            <v>Ring MH Type1/2100-2400mm Dia/4.5-6m Dp</v>
          </cell>
          <cell r="X692">
            <v>12817.569424703999</v>
          </cell>
        </row>
        <row r="693">
          <cell r="W693" t="str">
            <v>Ring MH Type1/2100-2400mm Dia/&gt;6m Dp</v>
          </cell>
          <cell r="X693">
            <v>14928.6628351872</v>
          </cell>
        </row>
        <row r="694">
          <cell r="W694" t="str">
            <v>Ring MH Type2/2400-3000mm Dia/1.5-3m Dp</v>
          </cell>
          <cell r="X694">
            <v>12324.7089195648</v>
          </cell>
        </row>
        <row r="695">
          <cell r="W695" t="str">
            <v>Ring MH Type2/2400-3000mm Dia/3-4.5m Dp</v>
          </cell>
          <cell r="X695">
            <v>14396.158213747203</v>
          </cell>
        </row>
        <row r="696">
          <cell r="W696" t="str">
            <v>Ring MH Type2/2400-3000mm Dia/4.5-6m Dp</v>
          </cell>
          <cell r="X696">
            <v>17621.771795020803</v>
          </cell>
        </row>
        <row r="697">
          <cell r="W697" t="str">
            <v>Ring MH Type2/2400-3000mm Dia/&gt;6m Dp</v>
          </cell>
          <cell r="X697">
            <v>19229.493577113601</v>
          </cell>
        </row>
        <row r="698">
          <cell r="W698" t="str">
            <v>Ring MH Type3/900 x 675mm Dia/0-1.5m Dp</v>
          </cell>
          <cell r="X698">
            <v>2044.8935476992003</v>
          </cell>
        </row>
        <row r="699">
          <cell r="W699" t="str">
            <v>Ring MH Type3/900 x 675mm Dia/1.5-2m Dp</v>
          </cell>
          <cell r="X699">
            <v>4125.9822493824004</v>
          </cell>
        </row>
        <row r="700">
          <cell r="W700" t="str">
            <v>Ring MH Type3/900 x 675mm Dia/&gt;2m Dp</v>
          </cell>
          <cell r="X700">
            <v>6323.0470465536</v>
          </cell>
        </row>
        <row r="701">
          <cell r="W701" t="str">
            <v>Ring MH Type3/900 x 825mm Dia/0-1.5m Dp</v>
          </cell>
          <cell r="X701">
            <v>2042.6447737344004</v>
          </cell>
        </row>
        <row r="702">
          <cell r="W702" t="str">
            <v>Ring MH Type3/900 x 825mm Dia/1.5-2m Dp</v>
          </cell>
          <cell r="X702">
            <v>4122.9628281600008</v>
          </cell>
        </row>
        <row r="703">
          <cell r="W703" t="str">
            <v>Ring MH Type3/900 x 825mm Dia/&gt;2m Dp</v>
          </cell>
          <cell r="X703">
            <v>6314.9868342528007</v>
          </cell>
        </row>
        <row r="704">
          <cell r="W704" t="str">
            <v>Ring MH Type4/900-1200mm Dia/0-1.5m Dp</v>
          </cell>
          <cell r="X704">
            <v>2088.8457085056002</v>
          </cell>
        </row>
        <row r="705">
          <cell r="W705" t="str">
            <v>Ring MH Type4/900-1200mm Dia/1.5-2m Dp</v>
          </cell>
          <cell r="X705">
            <v>4179.8770231680001</v>
          </cell>
        </row>
        <row r="706">
          <cell r="W706" t="str">
            <v>Ring MH Type4/900-1200mm Dia/&gt;2m Dp</v>
          </cell>
          <cell r="X706">
            <v>6416.6870051328006</v>
          </cell>
        </row>
        <row r="707">
          <cell r="W707" t="str">
            <v>Proprietary MH Type5/450mm Dia/&gt;1m Dp</v>
          </cell>
          <cell r="X707">
            <v>1560.1816897920003</v>
          </cell>
        </row>
        <row r="708">
          <cell r="W708" t="str">
            <v>Proprietary MH Type5/450mm Dia/1-1.5m Dp</v>
          </cell>
          <cell r="X708">
            <v>2088.8457085056002</v>
          </cell>
        </row>
        <row r="709">
          <cell r="W709" t="str">
            <v>Pre-cast MH Type6/1200x750mm/&lt;1m Dp</v>
          </cell>
          <cell r="X709">
            <v>2011.9831197312005</v>
          </cell>
        </row>
        <row r="710">
          <cell r="W710" t="str">
            <v>Pre-cast MH Type6/1200x750mm/1-1.5m Dp</v>
          </cell>
          <cell r="X710">
            <v>2175.5498417663998</v>
          </cell>
        </row>
        <row r="711">
          <cell r="W711" t="str">
            <v>Pre-cast MH Type7/450x450mm/&lt;1m Dp</v>
          </cell>
          <cell r="X711">
            <v>1918.8990378624003</v>
          </cell>
        </row>
        <row r="712">
          <cell r="W712" t="str">
            <v>Pre-cast MH Type7/450x450mm/1-1.5m Dp</v>
          </cell>
          <cell r="X712">
            <v>2044.8935476992003</v>
          </cell>
        </row>
        <row r="713">
          <cell r="W713" t="str">
            <v>Excavation/EO for Rock / Hard Mat'l</v>
          </cell>
          <cell r="X713">
            <v>116.22876672</v>
          </cell>
        </row>
        <row r="714">
          <cell r="W714" t="str">
            <v>Replace Extg Dropshaft/Not in Trench</v>
          </cell>
          <cell r="X714">
            <v>299.97128663040007</v>
          </cell>
        </row>
        <row r="715">
          <cell r="W715" t="str">
            <v>Replace Extg Dropshaft/0-1.5m Dp</v>
          </cell>
          <cell r="X715">
            <v>1073.1073558656001</v>
          </cell>
        </row>
        <row r="716">
          <cell r="W716" t="str">
            <v>Replace Extg Dropshaft/1.5-3m Dp</v>
          </cell>
          <cell r="X716">
            <v>2468.3578989695998</v>
          </cell>
        </row>
        <row r="717">
          <cell r="W717" t="str">
            <v>Replace Extg Dropshaft/3-4.5m Dp</v>
          </cell>
          <cell r="X717">
            <v>6291.9305843328002</v>
          </cell>
        </row>
        <row r="718">
          <cell r="W718" t="str">
            <v>Replace Extg Dropshaft/4.5-6m Dp</v>
          </cell>
          <cell r="X718">
            <v>8909.9835547008006</v>
          </cell>
        </row>
        <row r="719">
          <cell r="W719" t="str">
            <v>EO for working in surfaced ground</v>
          </cell>
          <cell r="X719">
            <v>393.66177945600009</v>
          </cell>
        </row>
        <row r="720">
          <cell r="W720" t="str">
            <v>Make Site Safe/Set up/Maintain/Remove</v>
          </cell>
          <cell r="X720">
            <v>238.78694780160001</v>
          </cell>
        </row>
        <row r="721">
          <cell r="W721" t="str">
            <v>Make Site Safe/Inspect&amp;Maintain</v>
          </cell>
          <cell r="X721">
            <v>79.591438080000003</v>
          </cell>
        </row>
        <row r="722">
          <cell r="W722" t="str">
            <v>Trial Hole/Unmade</v>
          </cell>
          <cell r="X722">
            <v>139.3102837632</v>
          </cell>
        </row>
        <row r="723">
          <cell r="W723" t="str">
            <v>Trial Hole/Surfaced</v>
          </cell>
          <cell r="X723">
            <v>539.28884401920004</v>
          </cell>
        </row>
        <row r="724">
          <cell r="W724" t="str">
            <v>Excavation/Unmade/0-1.5m Dp</v>
          </cell>
          <cell r="X724">
            <v>73.110420979200001</v>
          </cell>
        </row>
        <row r="725">
          <cell r="W725" t="str">
            <v>Excavation/Unmade/over 1.5m Dp</v>
          </cell>
          <cell r="X725">
            <v>93.816828441600009</v>
          </cell>
        </row>
        <row r="726">
          <cell r="W726" t="str">
            <v>Excavation/Surfaced/0-1.5m Dp</v>
          </cell>
          <cell r="X726">
            <v>185.0564103168</v>
          </cell>
        </row>
        <row r="727">
          <cell r="W727" t="str">
            <v>Excavation/Surfaced/over 1.5m Dp</v>
          </cell>
          <cell r="X727">
            <v>206.93773900799997</v>
          </cell>
        </row>
        <row r="728">
          <cell r="W728" t="str">
            <v>Excavation/EO Rock / Hard Mat'l</v>
          </cell>
          <cell r="X728">
            <v>100.689485952</v>
          </cell>
        </row>
        <row r="729">
          <cell r="W729" t="str">
            <v>Fencing/Type A,B,C, D</v>
          </cell>
          <cell r="X729">
            <v>14.7559999488</v>
          </cell>
        </row>
        <row r="730">
          <cell r="W730" t="str">
            <v>Filling/Selected excavated matl/0-1m3</v>
          </cell>
          <cell r="X730">
            <v>92.439770227200015</v>
          </cell>
        </row>
        <row r="731">
          <cell r="W731" t="str">
            <v>Filling/Selected excavated matl/1-5m3</v>
          </cell>
          <cell r="X731">
            <v>73.956869606399991</v>
          </cell>
        </row>
        <row r="732">
          <cell r="W732" t="str">
            <v>Filling/Selected excavated matl/5-20m3</v>
          </cell>
          <cell r="X732">
            <v>47.148451891200004</v>
          </cell>
        </row>
        <row r="733">
          <cell r="W733" t="str">
            <v>Filling/Selected excavated matl/&gt;20m3</v>
          </cell>
          <cell r="X733">
            <v>41.602318348799997</v>
          </cell>
        </row>
        <row r="734">
          <cell r="W734" t="str">
            <v>Filling/Imported Type 1 Sub-base/0-1m3</v>
          </cell>
          <cell r="X734">
            <v>159.52398232319999</v>
          </cell>
        </row>
        <row r="735">
          <cell r="W735" t="str">
            <v>Filling/Imported Type 1 Sub-base/1-5m3</v>
          </cell>
          <cell r="X735">
            <v>135.20437624320002</v>
          </cell>
        </row>
        <row r="736">
          <cell r="W736" t="str">
            <v>Filling/Imported Type 1 Sub-base/5-20m3</v>
          </cell>
          <cell r="X736">
            <v>99.931472255999992</v>
          </cell>
        </row>
        <row r="737">
          <cell r="W737" t="str">
            <v>Filling/Imported Type 1 Sub-base/&gt;20m3</v>
          </cell>
          <cell r="X737">
            <v>92.629273651199995</v>
          </cell>
        </row>
        <row r="738">
          <cell r="W738" t="str">
            <v>Insitu Concrete/Blinding/0-150mm Dp</v>
          </cell>
          <cell r="X738">
            <v>111.08690714880001</v>
          </cell>
        </row>
        <row r="739">
          <cell r="W739" t="str">
            <v>Insitu Concrete/Basesetc/Plain/0-300mmDp</v>
          </cell>
          <cell r="X739">
            <v>105.71764346880001</v>
          </cell>
        </row>
        <row r="740">
          <cell r="W740" t="str">
            <v>Roads &amp; Pavings/Footpath</v>
          </cell>
          <cell r="X740">
            <v>31.899743040000001</v>
          </cell>
        </row>
        <row r="741">
          <cell r="W741" t="str">
            <v>Roads &amp; Pavings/Driveways</v>
          </cell>
          <cell r="X741">
            <v>50.887986124800001</v>
          </cell>
        </row>
        <row r="742">
          <cell r="W742" t="str">
            <v>Abandon  Pipe/0-300mm Dia/0-5m</v>
          </cell>
          <cell r="X742">
            <v>153.81361248000002</v>
          </cell>
        </row>
        <row r="743">
          <cell r="W743" t="str">
            <v>Abandon  Pipe/0-300mm Dia/5-20m</v>
          </cell>
          <cell r="X743">
            <v>72.125003174400007</v>
          </cell>
        </row>
        <row r="744">
          <cell r="W744" t="str">
            <v>Abandon  Pipe/0-300mm Dia/20-100m</v>
          </cell>
          <cell r="X744">
            <v>63.066739507200012</v>
          </cell>
        </row>
        <row r="745">
          <cell r="W745" t="str">
            <v>Abandon  Pipe/0-300mm Dia/&gt;100m</v>
          </cell>
          <cell r="X745">
            <v>63.066739507200012</v>
          </cell>
        </row>
        <row r="746">
          <cell r="W746" t="str">
            <v>Abandon  Pipe/300-600mm Dia/0-5m</v>
          </cell>
          <cell r="X746">
            <v>299.92075238400008</v>
          </cell>
        </row>
        <row r="747">
          <cell r="W747" t="str">
            <v>Abandon  Pipe/300-600mm Dia/5-20m</v>
          </cell>
          <cell r="X747">
            <v>144.09840360960001</v>
          </cell>
        </row>
        <row r="748">
          <cell r="W748" t="str">
            <v>Abandon  Pipe/300-600mm Dia/20-100m</v>
          </cell>
          <cell r="X748">
            <v>126.7651570944</v>
          </cell>
        </row>
        <row r="749">
          <cell r="W749" t="str">
            <v>Abandon  Pipe/300-600mm Dia/&gt;100m</v>
          </cell>
          <cell r="X749">
            <v>126.7651570944</v>
          </cell>
        </row>
        <row r="750">
          <cell r="W750" t="str">
            <v>Abandon  MH/1200mm Dia/0-1.5m Dp</v>
          </cell>
          <cell r="X750">
            <v>317.75934136320001</v>
          </cell>
        </row>
        <row r="751">
          <cell r="W751" t="str">
            <v>Abandon  MH/1200mm Dia/1.5-3m Dp</v>
          </cell>
          <cell r="X751">
            <v>490.20745720320002</v>
          </cell>
        </row>
        <row r="752">
          <cell r="W752" t="str">
            <v>Abandon  MH/1200mm Dia/3-4.5m Dp</v>
          </cell>
          <cell r="X752">
            <v>697.14519621120007</v>
          </cell>
        </row>
        <row r="753">
          <cell r="W753" t="str">
            <v>Abandon  MH/1200mm Dia/4.5-5m Dp</v>
          </cell>
          <cell r="X753">
            <v>835.10368888319999</v>
          </cell>
        </row>
        <row r="754">
          <cell r="W754" t="str">
            <v>Abandon  MH/1200mm Dia/&gt;6m Dp</v>
          </cell>
          <cell r="X754">
            <v>1007.5518047231999</v>
          </cell>
        </row>
        <row r="755">
          <cell r="W755" t="str">
            <v>Abandon  MH/2400mm Dia/0-1.5m Dp</v>
          </cell>
          <cell r="X755">
            <v>1016.7995718144</v>
          </cell>
        </row>
        <row r="756">
          <cell r="W756" t="str">
            <v>Abandon  MH/2400mm Dia/1.5-3m Dp</v>
          </cell>
          <cell r="X756">
            <v>1663.4863229952</v>
          </cell>
        </row>
        <row r="757">
          <cell r="W757" t="str">
            <v>Abandon  MH/2400mm Dia/3-4.5m Dp</v>
          </cell>
          <cell r="X757">
            <v>2439.4902107135999</v>
          </cell>
        </row>
        <row r="758">
          <cell r="W758" t="str">
            <v>Abandon  MH/2400mm Dia/4.5-6m Dp</v>
          </cell>
          <cell r="X758">
            <v>3215.5067319936002</v>
          </cell>
        </row>
        <row r="759">
          <cell r="W759" t="str">
            <v>Abandon MH/2400mm Dia/&gt;6m Dp</v>
          </cell>
          <cell r="X759">
            <v>3603.5086758528</v>
          </cell>
        </row>
        <row r="760">
          <cell r="W760" t="str">
            <v xml:space="preserve">Abandon MH/E/O for piping through </v>
          </cell>
          <cell r="X760">
            <v>419.09313895680003</v>
          </cell>
        </row>
        <row r="761">
          <cell r="W761" t="str">
            <v>Clear Debris from Manholes</v>
          </cell>
          <cell r="X761">
            <v>91.555420915200017</v>
          </cell>
        </row>
        <row r="762">
          <cell r="W762" t="str">
            <v>Maintenance of Ancillaries/1man team</v>
          </cell>
          <cell r="X762">
            <v>53.6673696768</v>
          </cell>
        </row>
        <row r="763">
          <cell r="W763" t="str">
            <v>Maintenance of Ancillaries/2man team</v>
          </cell>
          <cell r="X763">
            <v>80.501054515199996</v>
          </cell>
        </row>
        <row r="764">
          <cell r="W764" t="str">
            <v>Maintenance of Ancillaries/3man team</v>
          </cell>
          <cell r="X764">
            <v>100.62631814400001</v>
          </cell>
        </row>
        <row r="765">
          <cell r="W765" t="str">
            <v>Maintenance of Ancillaries/6man team</v>
          </cell>
          <cell r="X765">
            <v>201.25263628800002</v>
          </cell>
        </row>
        <row r="766">
          <cell r="W766" t="str">
            <v>Maintenance of Ancillaries/Addt'l man</v>
          </cell>
          <cell r="X766">
            <v>28.690818393600001</v>
          </cell>
        </row>
        <row r="767">
          <cell r="W767" t="str">
            <v>B'Out&amp;Repl Gully/Domestic</v>
          </cell>
          <cell r="X767">
            <v>255.02107445759998</v>
          </cell>
        </row>
        <row r="768">
          <cell r="W768" t="str">
            <v>B'Out&amp;Repl Gully/Trap/Sewer/0-150mmDia</v>
          </cell>
          <cell r="X768">
            <v>476.50004286720002</v>
          </cell>
        </row>
        <row r="769">
          <cell r="W769" t="str">
            <v>B'Out&amp;Repl Gully/Trap/Sewer/150-300mmDia</v>
          </cell>
          <cell r="X769">
            <v>661.8217579776001</v>
          </cell>
        </row>
        <row r="770">
          <cell r="W770" t="str">
            <v>B'Out&amp;Repl Gully/Trap/MH/0-150mm Dia</v>
          </cell>
          <cell r="X770">
            <v>394.17975548159995</v>
          </cell>
        </row>
        <row r="771">
          <cell r="W771" t="str">
            <v>B'Out&amp;Repl Gully/Trap/MH/150-300mm Dia</v>
          </cell>
          <cell r="X771">
            <v>579.23616579840007</v>
          </cell>
        </row>
        <row r="772">
          <cell r="W772" t="str">
            <v>EO for working in surfaced ground</v>
          </cell>
          <cell r="X772">
            <v>393.66177945600009</v>
          </cell>
        </row>
        <row r="773">
          <cell r="W773" t="str">
            <v>Clear Sewer Blockage/0-225mm Dia</v>
          </cell>
          <cell r="X773">
            <v>88.826571609599981</v>
          </cell>
        </row>
        <row r="774">
          <cell r="W774" t="str">
            <v>Clear Sewer Blockage/225-450mm Dia</v>
          </cell>
          <cell r="X774">
            <v>92.187098995199989</v>
          </cell>
        </row>
        <row r="775">
          <cell r="W775" t="str">
            <v>Clear Sewer Blockage/450-600mm Dia</v>
          </cell>
          <cell r="X775">
            <v>100.72738663680001</v>
          </cell>
        </row>
        <row r="776">
          <cell r="W776" t="str">
            <v>Clear Sewer Blockage/&gt;600mm Dia</v>
          </cell>
          <cell r="X776">
            <v>131.38904064000002</v>
          </cell>
        </row>
        <row r="777">
          <cell r="W777" t="str">
            <v>Investigate/Report on private drain</v>
          </cell>
          <cell r="X777">
            <v>67.084212096000002</v>
          </cell>
        </row>
        <row r="778">
          <cell r="W778" t="str">
            <v>EO for breaking into Soil Stack for access (CCTV only)</v>
          </cell>
          <cell r="X778">
            <v>126.18401326080001</v>
          </cell>
        </row>
        <row r="779">
          <cell r="W779" t="str">
            <v>Sewer Cleaning/Desilting/0-150mm Dia</v>
          </cell>
          <cell r="X779">
            <v>3.7395342336000001</v>
          </cell>
        </row>
        <row r="780">
          <cell r="W780" t="str">
            <v>Sewer Cleaning/Desilting/150-300mm Dia</v>
          </cell>
          <cell r="X780">
            <v>4.4849143680000001</v>
          </cell>
        </row>
        <row r="781">
          <cell r="W781" t="str">
            <v>Sewer Cleaning/Desilting/300-450mm Dia</v>
          </cell>
          <cell r="X781">
            <v>5.5966677887999996</v>
          </cell>
        </row>
        <row r="782">
          <cell r="W782" t="str">
            <v>Sewer Cleaning/Desilting/450-600mm Dia</v>
          </cell>
          <cell r="X782">
            <v>7.4664349056000008</v>
          </cell>
        </row>
        <row r="783">
          <cell r="W783" t="str">
            <v>Sewer Cleaning/Desilting/over 600mm Dia</v>
          </cell>
          <cell r="X783">
            <v>9.3362020224000002</v>
          </cell>
        </row>
        <row r="784">
          <cell r="W784" t="str">
            <v>Specialist Cutting/Sewer/0-150mm Dia</v>
          </cell>
          <cell r="X784">
            <v>6.8221232640000009</v>
          </cell>
        </row>
        <row r="785">
          <cell r="W785" t="str">
            <v>Specialist Cutting/Sewer/150-300mm Dia</v>
          </cell>
          <cell r="X785">
            <v>8.1991814784000017</v>
          </cell>
        </row>
        <row r="786">
          <cell r="W786" t="str">
            <v>Specialist Cutting/Sewer/300-450mm Dia</v>
          </cell>
          <cell r="X786">
            <v>9.361469145600001</v>
          </cell>
        </row>
        <row r="787">
          <cell r="W787" t="str">
            <v>Specialist Cutting/Sewer/450-600mm Dia</v>
          </cell>
          <cell r="X787">
            <v>10.372154073600003</v>
          </cell>
        </row>
        <row r="788">
          <cell r="W788" t="str">
            <v>Specialist Cutting/Sewer/over 600mm Dia</v>
          </cell>
          <cell r="X788">
            <v>14.086421184000002</v>
          </cell>
        </row>
        <row r="789">
          <cell r="W789" t="str">
            <v>Specialist Cutting/Remove intruding connection</v>
          </cell>
          <cell r="X789">
            <v>416.90753280000001</v>
          </cell>
        </row>
        <row r="790">
          <cell r="W790" t="str">
            <v>CleanUpSewage/Flooding extent assessm't</v>
          </cell>
          <cell r="X790">
            <v>45.834561484800005</v>
          </cell>
        </row>
        <row r="791">
          <cell r="W791" t="str">
            <v>CleanUpSewage/Flooding/Internal</v>
          </cell>
          <cell r="X791">
            <v>172.33441378559999</v>
          </cell>
        </row>
        <row r="792">
          <cell r="W792" t="str">
            <v>CleanUpSewage/Flooding/External Private</v>
          </cell>
          <cell r="X792">
            <v>163.93309532159998</v>
          </cell>
        </row>
        <row r="793">
          <cell r="W793" t="str">
            <v>CleanUpSewage/Flooding/External Highway</v>
          </cell>
          <cell r="X793">
            <v>125.3754653184</v>
          </cell>
        </row>
        <row r="794">
          <cell r="W794" t="str">
            <v>CleanUpSewage/ Flooding/Watercourses</v>
          </cell>
          <cell r="X794">
            <v>335.42106047999999</v>
          </cell>
        </row>
        <row r="795">
          <cell r="W795" t="str">
            <v>Investigation/Survey Work/2 Men + Van</v>
          </cell>
          <cell r="X795">
            <v>45.834561484800005</v>
          </cell>
        </row>
        <row r="796">
          <cell r="W796" t="str">
            <v>Investigation/Survey Work/Type 1 Unit</v>
          </cell>
          <cell r="X796">
            <v>43.611054643200006</v>
          </cell>
        </row>
        <row r="797">
          <cell r="W797" t="str">
            <v>Investigation/Survey Work/Type 2 Unit</v>
          </cell>
          <cell r="X797">
            <v>53.149393651200008</v>
          </cell>
        </row>
        <row r="798">
          <cell r="W798" t="str">
            <v>Investigation/Survey Work/Type 3 Unit</v>
          </cell>
          <cell r="X798">
            <v>63.736318272000005</v>
          </cell>
        </row>
        <row r="799">
          <cell r="W799" t="str">
            <v>Investigation/Survey Work/Type 4 Unit</v>
          </cell>
          <cell r="X799">
            <v>80.501054515199996</v>
          </cell>
        </row>
        <row r="800">
          <cell r="W800" t="str">
            <v>Investigation/Survey Work/Type 5 Unit</v>
          </cell>
          <cell r="X800">
            <v>89.281379827199999</v>
          </cell>
        </row>
        <row r="801">
          <cell r="W801" t="str">
            <v>Investigation/Survey Work/Type 6 Unit</v>
          </cell>
          <cell r="X801">
            <v>117.1383831552</v>
          </cell>
        </row>
        <row r="802">
          <cell r="W802" t="str">
            <v>Investigation/SurveyWork/Type 7 Disab Unit</v>
          </cell>
          <cell r="X802">
            <v>217.1330232192</v>
          </cell>
        </row>
        <row r="803">
          <cell r="W803" t="str">
            <v>Investigation/SurveyWork/Remote Hose Reel</v>
          </cell>
          <cell r="X803">
            <v>730.85153856000011</v>
          </cell>
        </row>
        <row r="804">
          <cell r="W804" t="str">
            <v>Investigation/SurveyWork/Type 8 Citiflex Unit</v>
          </cell>
          <cell r="X804">
            <v>90.64580448000001</v>
          </cell>
        </row>
        <row r="805">
          <cell r="W805" t="str">
            <v>ServiceabilitySurvey/&lt;1km/0-225mm Dia</v>
          </cell>
          <cell r="X805">
            <v>4.2322431360000001</v>
          </cell>
        </row>
        <row r="806">
          <cell r="W806" t="str">
            <v>ServiceabilitySurvey&lt;1km/226-450mmDia</v>
          </cell>
          <cell r="X806">
            <v>5.4450650495999993</v>
          </cell>
        </row>
        <row r="807">
          <cell r="W807" t="str">
            <v>ServiceabilitySurvey/&lt;1km/451-600mmDia</v>
          </cell>
          <cell r="X807">
            <v>5.4450650495999993</v>
          </cell>
        </row>
        <row r="808">
          <cell r="W808" t="str">
            <v>ServiceabilitySurvey/&lt;1km/601-750mmDia</v>
          </cell>
          <cell r="X808">
            <v>7.1758629887999996</v>
          </cell>
        </row>
        <row r="809">
          <cell r="W809" t="str">
            <v>ServiceabilitySurvey/&lt;1km/751-900mmDia</v>
          </cell>
          <cell r="X809">
            <v>8.0854794240000007</v>
          </cell>
        </row>
        <row r="810">
          <cell r="W810" t="str">
            <v>ServiceabilitySurvey/&lt;1km/901-1050mmDia</v>
          </cell>
          <cell r="X810">
            <v>8.0854794240000007</v>
          </cell>
        </row>
        <row r="811">
          <cell r="W811" t="str">
            <v>Serviceability Investigation Survey</v>
          </cell>
          <cell r="X811">
            <v>132.1849550208</v>
          </cell>
        </row>
        <row r="812">
          <cell r="W812" t="str">
            <v>Data Analysis &amp; Reporting</v>
          </cell>
          <cell r="X812">
            <v>0.66957876480000011</v>
          </cell>
        </row>
        <row r="813">
          <cell r="W813" t="str">
            <v>CCTV Survey/Fast Pass/0-600mm Dia</v>
          </cell>
          <cell r="X813">
            <v>2.5140787584000002</v>
          </cell>
        </row>
        <row r="814">
          <cell r="W814" t="str">
            <v>CCTV Survey/Fast Pass/600-1500mm Dia</v>
          </cell>
          <cell r="X814">
            <v>2.9815205376000002</v>
          </cell>
        </row>
        <row r="815">
          <cell r="W815" t="str">
            <v>CCTV Survey/Structural/0-600mm Dia</v>
          </cell>
          <cell r="X815">
            <v>3.1962910847999999</v>
          </cell>
        </row>
        <row r="816">
          <cell r="W816" t="str">
            <v>CCTV Survey/Structural/600-1500mm Dia</v>
          </cell>
          <cell r="X816">
            <v>3.3478938240000002</v>
          </cell>
        </row>
        <row r="817">
          <cell r="W817" t="str">
            <v>CCTV Survey/Light Ring/0-600mm Dia</v>
          </cell>
          <cell r="X817">
            <v>5.2302945023999996</v>
          </cell>
        </row>
        <row r="818">
          <cell r="W818" t="str">
            <v>CCTV Survey/Light Ring/600-1500mm Dia</v>
          </cell>
          <cell r="X818">
            <v>5.4576986112000005</v>
          </cell>
        </row>
        <row r="819">
          <cell r="W819" t="str">
            <v>Pump, Draw Off/&gt;28,000litre tanker</v>
          </cell>
          <cell r="X819">
            <v>100.62631814400001</v>
          </cell>
        </row>
        <row r="820">
          <cell r="W820" t="str">
            <v>Pump, Draw Off/18,000litre tanker</v>
          </cell>
          <cell r="X820">
            <v>93.917896934400005</v>
          </cell>
        </row>
        <row r="821">
          <cell r="W821" t="str">
            <v>Pump, Draw Off/&gt;14,000litre tanker</v>
          </cell>
          <cell r="X821">
            <v>87.209475724799987</v>
          </cell>
        </row>
        <row r="822">
          <cell r="W822" t="str">
            <v>Pump, Draw Off/9,000litre tanker</v>
          </cell>
          <cell r="X822">
            <v>73.792633305599992</v>
          </cell>
        </row>
        <row r="823">
          <cell r="W823" t="str">
            <v>Major Overpump/SetUp&amp;Rem/0-150mm Dia</v>
          </cell>
          <cell r="X823">
            <v>201.25263628800002</v>
          </cell>
        </row>
        <row r="824">
          <cell r="W824" t="str">
            <v>Major Overpump/SetUp&amp;Rem/200-300mm Dia</v>
          </cell>
          <cell r="X824">
            <v>201.25263628800002</v>
          </cell>
        </row>
        <row r="825">
          <cell r="W825" t="str">
            <v>Major Overpump/Maintain/0-150mm Dia</v>
          </cell>
          <cell r="X825">
            <v>100.62631814400001</v>
          </cell>
        </row>
        <row r="826">
          <cell r="W826" t="str">
            <v>Major Overpump/Maintain/200-300mm Dia</v>
          </cell>
          <cell r="X826">
            <v>134.168424192</v>
          </cell>
        </row>
        <row r="827">
          <cell r="W827" t="str">
            <v>New Grav Sewer/150mm Dia/Not in Trench</v>
          </cell>
          <cell r="X827">
            <v>40.149458764800002</v>
          </cell>
        </row>
        <row r="828">
          <cell r="W828" t="str">
            <v>New Grav Sewer/150mm Dia/0-1.5m Dp</v>
          </cell>
          <cell r="X828">
            <v>151.81750974720001</v>
          </cell>
        </row>
        <row r="829">
          <cell r="W829" t="str">
            <v>New Grav Sewer/150mm Dia/1.5-3.0m Dp</v>
          </cell>
          <cell r="X829">
            <v>337.41716321280001</v>
          </cell>
        </row>
        <row r="830">
          <cell r="W830" t="str">
            <v>New Grav Sewer/150mm Dia/3.0-4.5m Dp</v>
          </cell>
          <cell r="X830">
            <v>852.98017854720013</v>
          </cell>
        </row>
        <row r="831">
          <cell r="W831" t="str">
            <v>New Grav Sewer/150mm Dia/4.5-6.0m Dp</v>
          </cell>
          <cell r="X831">
            <v>1746.2614185984</v>
          </cell>
        </row>
        <row r="832">
          <cell r="W832" t="str">
            <v>New Grav Sewer/225mm Dia/Not in Trench</v>
          </cell>
          <cell r="X832">
            <v>40.149458764800002</v>
          </cell>
        </row>
        <row r="833">
          <cell r="W833" t="str">
            <v>New Grav Sewer/225mm Dia/0-1.5m Dp</v>
          </cell>
          <cell r="X833">
            <v>205.19430750719997</v>
          </cell>
        </row>
        <row r="834">
          <cell r="W834" t="str">
            <v>New Grav Sewer/225mm Dia/1.5-3.0m Dp</v>
          </cell>
          <cell r="X834">
            <v>380.06806717439991</v>
          </cell>
        </row>
        <row r="835">
          <cell r="W835" t="str">
            <v>New Grav Sewer/225mm Dia/3.0-4.5m Dp</v>
          </cell>
          <cell r="X835">
            <v>892.14421950720009</v>
          </cell>
        </row>
        <row r="836">
          <cell r="W836" t="str">
            <v>New Grav Sewer/225mm Dia/4.5-6.0m Dp</v>
          </cell>
          <cell r="X836">
            <v>1808.1532368767998</v>
          </cell>
        </row>
        <row r="837">
          <cell r="W837" t="str">
            <v>New Grav Sewer/300mm Dia/Not in Trench</v>
          </cell>
          <cell r="X837">
            <v>40.149458764800002</v>
          </cell>
        </row>
        <row r="838">
          <cell r="W838" t="str">
            <v>New Grav Sewer/300mm Dia/0-1.5m Dp</v>
          </cell>
          <cell r="X838">
            <v>172.14491036159998</v>
          </cell>
        </row>
        <row r="839">
          <cell r="W839" t="str">
            <v>New Grav Sewer/300mm Dia/1.5-3.0m Dp</v>
          </cell>
          <cell r="X839">
            <v>384.30031031039994</v>
          </cell>
        </row>
        <row r="840">
          <cell r="W840" t="str">
            <v>New Grav Sewer/300mm Dia/3.0-4.5m Dp</v>
          </cell>
          <cell r="X840">
            <v>857.67986346240025</v>
          </cell>
        </row>
        <row r="841">
          <cell r="W841" t="str">
            <v>New Grav Sewer/300mm Dia/4.5-6.0m Dp</v>
          </cell>
          <cell r="X841">
            <v>1749.7356480383999</v>
          </cell>
        </row>
        <row r="842">
          <cell r="W842" t="str">
            <v>New Grav Sewer/EO Rock / artificial matl</v>
          </cell>
          <cell r="X842">
            <v>116.22876672</v>
          </cell>
        </row>
        <row r="843">
          <cell r="W843" t="str">
            <v>New Grav Sewer/EO Working in Headings</v>
          </cell>
          <cell r="X843">
            <v>1073.347393536</v>
          </cell>
        </row>
        <row r="844">
          <cell r="W844" t="str">
            <v>Lining Extg Sewer/Mobilisation</v>
          </cell>
          <cell r="X844" t="str">
            <v/>
          </cell>
        </row>
        <row r="845">
          <cell r="W845" t="str">
            <v>Lining Extg Sewer/Re-location</v>
          </cell>
          <cell r="X845">
            <v>686.3814017279999</v>
          </cell>
        </row>
        <row r="846">
          <cell r="W846" t="str">
            <v>Ferrous Cement Lining/900 - 1200mm Dia</v>
          </cell>
          <cell r="X846">
            <v>819.67811016960002</v>
          </cell>
        </row>
        <row r="847">
          <cell r="W847" t="str">
            <v>Ferrous Cement Lining/1201 - 1500mm Dia</v>
          </cell>
          <cell r="X847">
            <v>1022.2951711104001</v>
          </cell>
        </row>
        <row r="848">
          <cell r="W848" t="str">
            <v>CIP Liner/0-150mm Dia</v>
          </cell>
          <cell r="X848">
            <v>78.315448358400005</v>
          </cell>
        </row>
        <row r="849">
          <cell r="W849" t="str">
            <v>CIP Liner/150-300mm Dia</v>
          </cell>
          <cell r="X849">
            <v>82.244486015999996</v>
          </cell>
        </row>
        <row r="850">
          <cell r="W850" t="str">
            <v>CIP Liner/300-600mm Dia</v>
          </cell>
          <cell r="X850">
            <v>201.07576642559999</v>
          </cell>
        </row>
        <row r="851">
          <cell r="W851" t="str">
            <v>CIP Liner/over 600mm Dia</v>
          </cell>
          <cell r="X851">
            <v>440.12801902079997</v>
          </cell>
        </row>
        <row r="852">
          <cell r="W852" t="str">
            <v>Patch Linings/0-150mm Dia</v>
          </cell>
          <cell r="X852">
            <v>536.67369676800001</v>
          </cell>
        </row>
        <row r="853">
          <cell r="W853" t="str">
            <v>Patch Linings/150-300mm Dia</v>
          </cell>
          <cell r="X853">
            <v>737.92633305600009</v>
          </cell>
        </row>
        <row r="854">
          <cell r="W854" t="str">
            <v>Patch Linings/300-450mm Dia</v>
          </cell>
          <cell r="X854">
            <v>872.09475724799984</v>
          </cell>
        </row>
        <row r="855">
          <cell r="W855" t="str">
            <v>Patch Linings/450-600mm Dia</v>
          </cell>
          <cell r="X855">
            <v>1308.1421358720002</v>
          </cell>
        </row>
        <row r="856">
          <cell r="W856" t="str">
            <v>Patch Linings/600-900mm Dia</v>
          </cell>
          <cell r="X856">
            <v>1710.6474084480001</v>
          </cell>
        </row>
        <row r="857">
          <cell r="W857" t="str">
            <v>Repair Sewer/0-150mm Dia/Not in Trench</v>
          </cell>
          <cell r="X857">
            <v>504.38231331840001</v>
          </cell>
        </row>
        <row r="858">
          <cell r="W858" t="str">
            <v>Repair Sewer/0-150mm Dia/0-1.2m Dp</v>
          </cell>
          <cell r="X858">
            <v>1081.0664996736</v>
          </cell>
        </row>
        <row r="859">
          <cell r="W859" t="str">
            <v>Repair Sewer/0-150mm Dia/1.2-2m Dp</v>
          </cell>
          <cell r="X859">
            <v>1138.5113042687999</v>
          </cell>
        </row>
        <row r="860">
          <cell r="W860" t="str">
            <v>Repair Sewer/0-150mm Dia/2-3m Dp</v>
          </cell>
          <cell r="X860">
            <v>1935.9164453376004</v>
          </cell>
        </row>
        <row r="861">
          <cell r="W861" t="str">
            <v>Repair Sewer/0-150mm Dia/3-4.5m Dp</v>
          </cell>
          <cell r="X861">
            <v>2617.5855285888006</v>
          </cell>
        </row>
        <row r="862">
          <cell r="W862" t="str">
            <v>Repair Sewer/0-150mm Dia/4.5-6m Dp</v>
          </cell>
          <cell r="X862">
            <v>8405.4749057664012</v>
          </cell>
        </row>
        <row r="863">
          <cell r="W863" t="str">
            <v>Repair Sewer/0-150mm Dia/6-7.5m Dp</v>
          </cell>
          <cell r="X863">
            <v>11090.195180697603</v>
          </cell>
        </row>
        <row r="864">
          <cell r="W864" t="str">
            <v>EO for working in surfaced ground</v>
          </cell>
          <cell r="X864">
            <v>373.57441651200008</v>
          </cell>
        </row>
        <row r="865">
          <cell r="W865" t="str">
            <v>Repair Sewer/150-300mm Dia/Not in Trench</v>
          </cell>
          <cell r="X865">
            <v>560.42479257600007</v>
          </cell>
        </row>
        <row r="866">
          <cell r="W866" t="str">
            <v>Repair Sewer/150-300mm Dia/0-1.2m Dp</v>
          </cell>
          <cell r="X866">
            <v>1462.3600223232002</v>
          </cell>
        </row>
        <row r="867">
          <cell r="W867" t="str">
            <v>Repair Sewer/150-300mm Dia/1.2-2m Dp</v>
          </cell>
          <cell r="X867">
            <v>1763.1777575808003</v>
          </cell>
        </row>
        <row r="868">
          <cell r="W868" t="str">
            <v>Repair Sewer/150-300mm Dia/2-3m Dp</v>
          </cell>
          <cell r="X868">
            <v>2339.2555329792003</v>
          </cell>
        </row>
        <row r="869">
          <cell r="W869" t="str">
            <v>Repair Sewer/150-300mm Dia/3-4.5m Dp</v>
          </cell>
          <cell r="X869">
            <v>3094.7930509056</v>
          </cell>
        </row>
        <row r="870">
          <cell r="W870" t="str">
            <v>Repair Sewer/150-300mm Dia/4.5-6m Dp</v>
          </cell>
          <cell r="X870">
            <v>9654.2140349952024</v>
          </cell>
        </row>
        <row r="871">
          <cell r="W871" t="str">
            <v>Repair Sewer/150-300mm Dia/6-7.5m Dp</v>
          </cell>
          <cell r="X871">
            <v>12571.606613913598</v>
          </cell>
        </row>
        <row r="872">
          <cell r="W872" t="str">
            <v>EO for working in surfaced ground</v>
          </cell>
          <cell r="X872">
            <v>362.00207408640006</v>
          </cell>
        </row>
        <row r="873">
          <cell r="W873" t="str">
            <v>Repair Sewer/300-450mm Dia/Not in Trench</v>
          </cell>
          <cell r="X873">
            <v>666.60987782400002</v>
          </cell>
        </row>
        <row r="874">
          <cell r="W874" t="str">
            <v>Repair Sewer/300-450mm Dia/0-1.2m Dp</v>
          </cell>
          <cell r="X874">
            <v>1553.8017411840003</v>
          </cell>
        </row>
        <row r="875">
          <cell r="W875" t="str">
            <v>Repair Sewer/300-450mm Dia/1.2-2m Dp</v>
          </cell>
          <cell r="X875">
            <v>2087.8602907008003</v>
          </cell>
        </row>
        <row r="876">
          <cell r="W876" t="str">
            <v>Repair Sewer/300-450mm Dia/2-3m Dp</v>
          </cell>
          <cell r="X876">
            <v>2444.5689024767998</v>
          </cell>
        </row>
        <row r="877">
          <cell r="W877" t="str">
            <v>Repair Sewer/300-450mm Dia/3-4.5m Dp</v>
          </cell>
          <cell r="X877">
            <v>4639.0564530816</v>
          </cell>
        </row>
        <row r="878">
          <cell r="W878" t="str">
            <v>Repair Sewer/300-450mm Dia/4.5-6m Dp</v>
          </cell>
          <cell r="X878">
            <v>10061.9748691968</v>
          </cell>
        </row>
        <row r="879">
          <cell r="W879" t="str">
            <v>Repair Sewer/300-450mm Dia/6-7.5m Dp</v>
          </cell>
          <cell r="X879">
            <v>9618.4484221056009</v>
          </cell>
        </row>
        <row r="880">
          <cell r="W880" t="str">
            <v>EO for working in surfaced ground</v>
          </cell>
          <cell r="X880">
            <v>373.57441651200008</v>
          </cell>
        </row>
        <row r="881">
          <cell r="W881" t="str">
            <v>Repair Sewer/450-600mm Dia/Not in Trench</v>
          </cell>
          <cell r="X881">
            <v>899.92649345280006</v>
          </cell>
        </row>
        <row r="882">
          <cell r="W882" t="str">
            <v>Repair Sewer/450-600mm Dia/0-1.2m Dp</v>
          </cell>
          <cell r="X882">
            <v>3043.8671640960001</v>
          </cell>
        </row>
        <row r="883">
          <cell r="W883" t="str">
            <v>Repair Sewer/450-600mm Dia/1.2-2m Dp</v>
          </cell>
          <cell r="X883">
            <v>3704.0718261888005</v>
          </cell>
        </row>
        <row r="884">
          <cell r="W884" t="str">
            <v>Repair Sewer/450-600mm Dia/2-3m Dp</v>
          </cell>
          <cell r="X884">
            <v>4309.7626699775992</v>
          </cell>
        </row>
        <row r="885">
          <cell r="W885" t="str">
            <v>Repair Sewer/450-600mm Dia/3-4.5m Dp</v>
          </cell>
          <cell r="X885">
            <v>5211.4199613696001</v>
          </cell>
        </row>
        <row r="886">
          <cell r="W886" t="str">
            <v>Repair Sewer/450-600mm Dia/4-5m Dp</v>
          </cell>
          <cell r="X886">
            <v>9600.1802920319988</v>
          </cell>
        </row>
        <row r="887">
          <cell r="W887" t="str">
            <v>Repair Sewer/450-600mm Dia/6-7.5m Dp</v>
          </cell>
          <cell r="X887">
            <v>12091.177533388802</v>
          </cell>
        </row>
        <row r="888">
          <cell r="W888" t="str">
            <v>EO for working in surfaced ground</v>
          </cell>
          <cell r="X888">
            <v>373.57441651200008</v>
          </cell>
        </row>
        <row r="889">
          <cell r="W889" t="str">
            <v>Repair Sewer/600-750mm Dia/Not in Trench</v>
          </cell>
          <cell r="X889">
            <v>2224.6691292672003</v>
          </cell>
        </row>
        <row r="890">
          <cell r="W890" t="str">
            <v>Repair Sewer/600-750mm Dia/0-1.2m Dp</v>
          </cell>
          <cell r="X890">
            <v>4820.8534045055994</v>
          </cell>
        </row>
        <row r="891">
          <cell r="W891" t="str">
            <v>Repair Sewer/600-750mm Dia/1.2-2m Dp</v>
          </cell>
          <cell r="X891">
            <v>5651.7122166912004</v>
          </cell>
        </row>
        <row r="892">
          <cell r="W892" t="str">
            <v>Repair Sewer/600-750mm Dia/2-3m Dp</v>
          </cell>
          <cell r="X892">
            <v>6775.1264148480013</v>
          </cell>
        </row>
        <row r="893">
          <cell r="W893" t="str">
            <v>Repair Sewer/600-750mm Dia/3-4.5m Dp</v>
          </cell>
          <cell r="X893">
            <v>8923.6278012288003</v>
          </cell>
        </row>
        <row r="894">
          <cell r="W894" t="str">
            <v>Repair Sewer/600-750mm Dia/4.5-6m Dp</v>
          </cell>
          <cell r="X894">
            <v>11907.902455257601</v>
          </cell>
        </row>
        <row r="895">
          <cell r="W895" t="str">
            <v>Repair Sewer/600-750mm Dia/6-7.5m Dp</v>
          </cell>
          <cell r="X895">
            <v>16696.136003711999</v>
          </cell>
        </row>
        <row r="896">
          <cell r="W896" t="str">
            <v>EO for working in surfaced ground</v>
          </cell>
          <cell r="X896">
            <v>373.57441651200008</v>
          </cell>
        </row>
        <row r="897">
          <cell r="W897" t="str">
            <v>Repair Sewer/750-900mm Dia/Not in Trench</v>
          </cell>
          <cell r="X897">
            <v>2224.6691292672003</v>
          </cell>
        </row>
        <row r="898">
          <cell r="W898" t="str">
            <v>Repair Sewer/750-900mm Dia/0-1.2m Dp</v>
          </cell>
          <cell r="X898">
            <v>5004.6338251008001</v>
          </cell>
        </row>
        <row r="899">
          <cell r="W899" t="str">
            <v>Repair Sewer/750-900mm Dia/1.2-2m Dp</v>
          </cell>
          <cell r="X899">
            <v>5911.205571955199</v>
          </cell>
        </row>
        <row r="900">
          <cell r="W900" t="str">
            <v>Repair Sewer/750-900mm Dia/2-3m Dp</v>
          </cell>
          <cell r="X900">
            <v>7229.8335639551997</v>
          </cell>
        </row>
        <row r="901">
          <cell r="W901" t="str">
            <v>Repair Sewer/750-900mm Dia/3-4.5m Dp</v>
          </cell>
          <cell r="X901">
            <v>9357.5274743807986</v>
          </cell>
        </row>
        <row r="902">
          <cell r="W902" t="str">
            <v>Repair Sewer/750-900mm Dia/4.5-6m Dp</v>
          </cell>
          <cell r="X902">
            <v>12446.458552704002</v>
          </cell>
        </row>
        <row r="903">
          <cell r="W903" t="str">
            <v>Repair Sewer/750-900mm Dia/6-7.5m Dp</v>
          </cell>
          <cell r="X903">
            <v>17339.348525452799</v>
          </cell>
        </row>
        <row r="904">
          <cell r="W904" t="str">
            <v>EO for working in surfaced ground</v>
          </cell>
          <cell r="X904">
            <v>373.57441651200008</v>
          </cell>
        </row>
        <row r="905">
          <cell r="W905" t="str">
            <v>None Standard Item</v>
          </cell>
          <cell r="X905" t="str">
            <v/>
          </cell>
        </row>
        <row r="906">
          <cell r="W906" t="str">
            <v>Remedial Work</v>
          </cell>
          <cell r="X906" t="str">
            <v/>
          </cell>
        </row>
        <row r="907">
          <cell r="W907" t="str">
            <v>Abortive Visit</v>
          </cell>
          <cell r="X907" t="str">
            <v/>
          </cell>
        </row>
        <row r="908">
          <cell r="W908" t="str">
            <v>Abortive Execavation</v>
          </cell>
          <cell r="X908" t="str">
            <v/>
          </cell>
        </row>
      </sheetData>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8"/>
  <sheetViews>
    <sheetView tabSelected="1" view="pageBreakPreview" zoomScaleNormal="100" zoomScaleSheetLayoutView="100" workbookViewId="0">
      <selection activeCell="B2" sqref="B2"/>
    </sheetView>
  </sheetViews>
  <sheetFormatPr defaultRowHeight="14.25" x14ac:dyDescent="0.2"/>
  <cols>
    <col min="2" max="2" width="22.75" customWidth="1"/>
    <col min="4" max="4" width="9.75" bestFit="1" customWidth="1"/>
    <col min="5" max="5" width="11.5" customWidth="1"/>
    <col min="8" max="8" width="9.75" bestFit="1" customWidth="1"/>
  </cols>
  <sheetData>
    <row r="1" spans="1:26"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x14ac:dyDescent="0.2">
      <c r="A2" s="10"/>
      <c r="B2" s="10"/>
      <c r="C2" s="10"/>
      <c r="D2" s="10"/>
      <c r="E2" s="10"/>
      <c r="F2" s="10"/>
      <c r="G2" s="10"/>
      <c r="H2" s="10"/>
      <c r="I2" s="10"/>
      <c r="J2" s="10"/>
      <c r="K2" s="10"/>
      <c r="L2" s="10"/>
      <c r="M2" s="10"/>
      <c r="N2" s="125"/>
      <c r="O2" s="125"/>
      <c r="P2" s="125"/>
      <c r="Q2" s="125"/>
      <c r="R2" s="125"/>
      <c r="S2" s="125"/>
      <c r="T2" s="125"/>
      <c r="U2" s="125"/>
      <c r="V2" s="125"/>
      <c r="W2" s="125"/>
      <c r="X2" s="125"/>
      <c r="Y2" s="125"/>
      <c r="Z2" s="125"/>
    </row>
    <row r="3" spans="1:26" ht="15.75" thickBot="1" x14ac:dyDescent="0.3">
      <c r="A3" s="10"/>
      <c r="B3" s="10"/>
      <c r="C3" s="10"/>
      <c r="D3" s="10"/>
      <c r="E3" s="10"/>
      <c r="F3" s="10"/>
      <c r="G3" s="10"/>
      <c r="H3" s="10"/>
      <c r="I3" s="10"/>
      <c r="J3" s="10"/>
      <c r="K3" s="10"/>
      <c r="L3" s="10"/>
      <c r="M3" s="38" t="s">
        <v>0</v>
      </c>
      <c r="N3" s="125"/>
      <c r="O3" s="125"/>
      <c r="P3" s="125"/>
      <c r="Q3" s="125"/>
      <c r="R3" s="125"/>
      <c r="S3" s="125"/>
      <c r="T3" s="125"/>
      <c r="U3" s="125"/>
      <c r="V3" s="125"/>
      <c r="W3" s="125"/>
      <c r="X3" s="125"/>
      <c r="Y3" s="125"/>
      <c r="Z3" s="125"/>
    </row>
    <row r="4" spans="1:26" ht="15.75" thickBot="1" x14ac:dyDescent="0.3">
      <c r="A4" s="10"/>
      <c r="B4" s="10"/>
      <c r="C4" s="38" t="s">
        <v>1</v>
      </c>
      <c r="D4" s="140" t="s">
        <v>999</v>
      </c>
      <c r="E4" s="127"/>
      <c r="F4" s="163"/>
      <c r="G4" s="10"/>
      <c r="H4" s="38" t="s">
        <v>2</v>
      </c>
      <c r="I4" s="141" t="s">
        <v>3</v>
      </c>
      <c r="J4" s="139"/>
      <c r="K4" s="10"/>
      <c r="L4" s="10"/>
      <c r="M4" s="10"/>
      <c r="N4" s="125"/>
      <c r="O4" s="125"/>
      <c r="P4" s="125"/>
      <c r="Q4" s="125"/>
      <c r="R4" s="125"/>
      <c r="S4" s="125"/>
      <c r="T4" s="125"/>
      <c r="U4" s="125"/>
      <c r="V4" s="125"/>
      <c r="W4" s="125"/>
      <c r="X4" s="125"/>
      <c r="Y4" s="125"/>
      <c r="Z4" s="125"/>
    </row>
    <row r="5" spans="1:26" ht="15.75" thickBot="1" x14ac:dyDescent="0.3">
      <c r="A5" s="10"/>
      <c r="B5" s="38"/>
      <c r="C5" s="38" t="s">
        <v>4</v>
      </c>
      <c r="D5" s="108"/>
      <c r="E5" s="122">
        <v>44726</v>
      </c>
      <c r="F5" s="106" t="s">
        <v>5</v>
      </c>
      <c r="G5" s="110">
        <v>0.45833333333333331</v>
      </c>
      <c r="H5" s="107" t="s">
        <v>6</v>
      </c>
      <c r="I5" s="110">
        <v>0.61458333333333337</v>
      </c>
      <c r="J5" s="10"/>
      <c r="K5" s="10"/>
      <c r="L5" s="10"/>
      <c r="M5" s="10"/>
      <c r="N5" s="125"/>
      <c r="O5" s="125"/>
      <c r="P5" s="125"/>
      <c r="Q5" s="125"/>
      <c r="R5" s="125"/>
      <c r="S5" s="125"/>
      <c r="T5" s="125"/>
      <c r="U5" s="125"/>
      <c r="V5" s="125"/>
      <c r="W5" s="125"/>
      <c r="X5" s="125"/>
      <c r="Y5" s="125"/>
      <c r="Z5" s="125"/>
    </row>
    <row r="6" spans="1:26" ht="15.75" thickBot="1" x14ac:dyDescent="0.3">
      <c r="A6" s="153" t="s">
        <v>7</v>
      </c>
      <c r="B6" s="153"/>
      <c r="C6" s="126" t="s">
        <v>1000</v>
      </c>
      <c r="D6" s="127"/>
      <c r="E6" s="128"/>
      <c r="F6" s="10"/>
      <c r="G6" s="38" t="s">
        <v>8</v>
      </c>
      <c r="H6" s="10"/>
      <c r="I6" s="10"/>
      <c r="J6" s="10"/>
      <c r="K6" s="10"/>
      <c r="L6" s="10"/>
      <c r="M6" s="38"/>
      <c r="N6" s="125"/>
      <c r="O6" s="125"/>
      <c r="P6" s="125"/>
      <c r="Q6" s="125"/>
      <c r="R6" s="125"/>
      <c r="S6" s="125"/>
      <c r="T6" s="125"/>
      <c r="U6" s="125"/>
      <c r="V6" s="125"/>
      <c r="W6" s="125"/>
      <c r="X6" s="125"/>
      <c r="Y6" s="125"/>
      <c r="Z6" s="125"/>
    </row>
    <row r="7" spans="1:26" ht="15.75" thickBot="1" x14ac:dyDescent="0.3">
      <c r="A7" s="153" t="s">
        <v>9</v>
      </c>
      <c r="B7" s="153"/>
      <c r="C7" s="154" t="s">
        <v>1001</v>
      </c>
      <c r="D7" s="155"/>
      <c r="E7" s="156"/>
      <c r="F7" s="10"/>
      <c r="G7" s="129"/>
      <c r="H7" s="130"/>
      <c r="I7" s="130"/>
      <c r="J7" s="131"/>
      <c r="K7" s="10"/>
      <c r="L7" s="10"/>
      <c r="M7" s="10"/>
      <c r="N7" s="125"/>
      <c r="O7" s="125"/>
      <c r="P7" s="125"/>
      <c r="Q7" s="125"/>
      <c r="R7" s="125"/>
      <c r="S7" s="125"/>
      <c r="T7" s="125"/>
      <c r="U7" s="125"/>
      <c r="V7" s="125"/>
      <c r="W7" s="125"/>
      <c r="X7" s="125"/>
      <c r="Y7" s="125"/>
      <c r="Z7" s="125"/>
    </row>
    <row r="8" spans="1:26" ht="15.75" customHeight="1" thickBot="1" x14ac:dyDescent="0.3">
      <c r="A8" s="153" t="s">
        <v>10</v>
      </c>
      <c r="B8" s="153"/>
      <c r="C8" s="157"/>
      <c r="D8" s="158"/>
      <c r="E8" s="159"/>
      <c r="F8" s="10"/>
      <c r="G8" s="132"/>
      <c r="H8" s="133"/>
      <c r="I8" s="133"/>
      <c r="J8" s="134"/>
      <c r="K8" s="10"/>
      <c r="L8" s="10"/>
      <c r="M8" s="10"/>
      <c r="N8" s="125"/>
      <c r="O8" s="125"/>
      <c r="P8" s="125"/>
      <c r="Q8" s="125"/>
      <c r="R8" s="125"/>
      <c r="S8" s="125"/>
      <c r="T8" s="125"/>
      <c r="U8" s="125"/>
      <c r="V8" s="125"/>
      <c r="W8" s="125"/>
      <c r="X8" s="125"/>
      <c r="Y8" s="125"/>
      <c r="Z8" s="125"/>
    </row>
    <row r="9" spans="1:26" ht="15.75" thickBot="1" x14ac:dyDescent="0.3">
      <c r="A9" s="153" t="s">
        <v>11</v>
      </c>
      <c r="B9" s="153"/>
      <c r="C9" s="160"/>
      <c r="D9" s="127"/>
      <c r="E9" s="128"/>
      <c r="F9" s="10"/>
      <c r="G9" s="132"/>
      <c r="H9" s="133"/>
      <c r="I9" s="133"/>
      <c r="J9" s="134"/>
      <c r="K9" s="10"/>
      <c r="L9" s="10"/>
      <c r="M9" s="10"/>
      <c r="N9" s="125"/>
      <c r="O9" s="125"/>
      <c r="P9" s="125"/>
      <c r="Q9" s="125"/>
      <c r="R9" s="125"/>
      <c r="S9" s="125"/>
      <c r="T9" s="125"/>
      <c r="U9" s="125"/>
      <c r="V9" s="125"/>
      <c r="W9" s="125"/>
      <c r="X9" s="125"/>
      <c r="Y9" s="125"/>
      <c r="Z9" s="125"/>
    </row>
    <row r="10" spans="1:26" ht="15.75" thickBot="1" x14ac:dyDescent="0.3">
      <c r="A10" s="153" t="s">
        <v>12</v>
      </c>
      <c r="B10" s="153"/>
      <c r="C10" s="140"/>
      <c r="D10" s="127"/>
      <c r="E10" s="128"/>
      <c r="F10" s="10"/>
      <c r="G10" s="132"/>
      <c r="H10" s="133"/>
      <c r="I10" s="133"/>
      <c r="J10" s="134"/>
      <c r="K10" s="10"/>
      <c r="L10" s="10"/>
      <c r="M10" s="10"/>
      <c r="N10" s="125"/>
      <c r="O10" s="125"/>
      <c r="P10" s="125"/>
      <c r="Q10" s="125"/>
      <c r="R10" s="125"/>
      <c r="S10" s="125"/>
      <c r="T10" s="125"/>
      <c r="U10" s="125"/>
      <c r="V10" s="125"/>
      <c r="W10" s="125"/>
      <c r="X10" s="125"/>
      <c r="Y10" s="125"/>
      <c r="Z10" s="125"/>
    </row>
    <row r="11" spans="1:26" ht="15.75" thickBot="1" x14ac:dyDescent="0.3">
      <c r="A11" s="153" t="s">
        <v>13</v>
      </c>
      <c r="B11" s="153"/>
      <c r="C11" s="160"/>
      <c r="D11" s="127"/>
      <c r="E11" s="128"/>
      <c r="F11" s="10"/>
      <c r="G11" s="132"/>
      <c r="H11" s="133"/>
      <c r="I11" s="133"/>
      <c r="J11" s="134"/>
      <c r="K11" s="10"/>
      <c r="L11" s="10"/>
      <c r="M11" s="10"/>
      <c r="N11" s="125"/>
      <c r="O11" s="125"/>
      <c r="P11" s="125"/>
      <c r="Q11" s="125"/>
      <c r="R11" s="125"/>
      <c r="S11" s="125"/>
      <c r="T11" s="125"/>
      <c r="U11" s="125"/>
      <c r="V11" s="125"/>
      <c r="W11" s="125"/>
      <c r="X11" s="125"/>
      <c r="Y11" s="125"/>
      <c r="Z11" s="125"/>
    </row>
    <row r="12" spans="1:26" ht="15.75" thickBot="1" x14ac:dyDescent="0.3">
      <c r="A12" s="153" t="s">
        <v>14</v>
      </c>
      <c r="B12" s="153"/>
      <c r="C12" s="140" t="s">
        <v>15</v>
      </c>
      <c r="D12" s="127"/>
      <c r="E12" s="128"/>
      <c r="F12" s="10"/>
      <c r="G12" s="132"/>
      <c r="H12" s="133"/>
      <c r="I12" s="133"/>
      <c r="J12" s="134"/>
      <c r="K12" s="10"/>
      <c r="L12" s="10"/>
      <c r="M12" s="10"/>
      <c r="N12" s="125"/>
      <c r="O12" s="125"/>
      <c r="P12" s="125"/>
      <c r="Q12" s="125"/>
      <c r="R12" s="125"/>
      <c r="S12" s="125"/>
      <c r="T12" s="125"/>
      <c r="U12" s="125"/>
      <c r="V12" s="125"/>
      <c r="W12" s="125"/>
      <c r="X12" s="125"/>
      <c r="Y12" s="125"/>
      <c r="Z12" s="125"/>
    </row>
    <row r="13" spans="1:26" ht="15.75" thickBot="1" x14ac:dyDescent="0.3">
      <c r="A13" s="153" t="s">
        <v>16</v>
      </c>
      <c r="B13" s="153"/>
      <c r="C13" s="140"/>
      <c r="D13" s="127"/>
      <c r="E13" s="128"/>
      <c r="F13" s="10"/>
      <c r="G13" s="132"/>
      <c r="H13" s="133"/>
      <c r="I13" s="133"/>
      <c r="J13" s="134"/>
      <c r="K13" s="10"/>
      <c r="L13" s="10"/>
      <c r="M13" s="10"/>
      <c r="N13" s="125"/>
      <c r="O13" s="125"/>
      <c r="P13" s="125"/>
      <c r="Q13" s="125"/>
      <c r="R13" s="125"/>
      <c r="S13" s="125"/>
      <c r="T13" s="125"/>
      <c r="U13" s="125"/>
      <c r="V13" s="125"/>
      <c r="W13" s="125"/>
      <c r="X13" s="125"/>
      <c r="Y13" s="125"/>
      <c r="Z13" s="125"/>
    </row>
    <row r="14" spans="1:26" ht="15.75" thickBot="1" x14ac:dyDescent="0.3">
      <c r="A14" s="153" t="s">
        <v>17</v>
      </c>
      <c r="B14" s="153"/>
      <c r="C14" s="140" t="s">
        <v>18</v>
      </c>
      <c r="D14" s="127"/>
      <c r="E14" s="128"/>
      <c r="F14" s="10"/>
      <c r="G14" s="132"/>
      <c r="H14" s="133"/>
      <c r="I14" s="133"/>
      <c r="J14" s="134"/>
      <c r="K14" s="10"/>
      <c r="L14" s="10"/>
      <c r="M14" s="10"/>
      <c r="N14" s="125"/>
      <c r="O14" s="125"/>
      <c r="P14" s="125"/>
      <c r="Q14" s="125"/>
      <c r="R14" s="125"/>
      <c r="S14" s="125"/>
      <c r="T14" s="125"/>
      <c r="U14" s="125"/>
      <c r="V14" s="125"/>
      <c r="W14" s="125"/>
      <c r="X14" s="125"/>
      <c r="Y14" s="125"/>
      <c r="Z14" s="125"/>
    </row>
    <row r="15" spans="1:26" ht="15.75" thickBot="1" x14ac:dyDescent="0.3">
      <c r="A15" s="153" t="s">
        <v>19</v>
      </c>
      <c r="B15" s="153"/>
      <c r="C15" s="140" t="s">
        <v>20</v>
      </c>
      <c r="D15" s="127"/>
      <c r="E15" s="128"/>
      <c r="F15" s="10"/>
      <c r="G15" s="132"/>
      <c r="H15" s="133"/>
      <c r="I15" s="133"/>
      <c r="J15" s="134"/>
      <c r="K15" s="10"/>
      <c r="L15" s="10"/>
      <c r="M15" s="10"/>
      <c r="N15" s="125"/>
      <c r="O15" s="125"/>
      <c r="P15" s="125"/>
      <c r="Q15" s="125"/>
      <c r="R15" s="125"/>
      <c r="S15" s="125"/>
      <c r="T15" s="125"/>
      <c r="U15" s="125"/>
      <c r="V15" s="125"/>
      <c r="W15" s="125"/>
      <c r="X15" s="125"/>
      <c r="Y15" s="125"/>
      <c r="Z15" s="125"/>
    </row>
    <row r="16" spans="1:26" ht="15.75" thickBot="1" x14ac:dyDescent="0.3">
      <c r="A16" s="153" t="s">
        <v>21</v>
      </c>
      <c r="B16" s="153"/>
      <c r="C16" s="140" t="s">
        <v>22</v>
      </c>
      <c r="D16" s="127"/>
      <c r="E16" s="128"/>
      <c r="F16" s="10"/>
      <c r="G16" s="135"/>
      <c r="H16" s="136"/>
      <c r="I16" s="136"/>
      <c r="J16" s="137"/>
      <c r="K16" s="10"/>
      <c r="L16" s="10"/>
      <c r="M16" s="10"/>
      <c r="N16" s="125"/>
      <c r="O16" s="125"/>
      <c r="P16" s="125"/>
      <c r="Q16" s="125"/>
      <c r="R16" s="125"/>
      <c r="S16" s="125"/>
      <c r="T16" s="125"/>
      <c r="U16" s="125"/>
      <c r="V16" s="125"/>
      <c r="W16" s="125"/>
      <c r="X16" s="125"/>
      <c r="Y16" s="125"/>
      <c r="Z16" s="125"/>
    </row>
    <row r="17" spans="1:26" ht="15.75" thickBot="1" x14ac:dyDescent="0.3">
      <c r="A17" s="153" t="s">
        <v>23</v>
      </c>
      <c r="B17" s="153"/>
      <c r="C17" s="140" t="s">
        <v>24</v>
      </c>
      <c r="D17" s="127"/>
      <c r="E17" s="128"/>
      <c r="F17" s="10"/>
      <c r="G17" s="10"/>
      <c r="H17" s="10"/>
      <c r="I17" s="10"/>
      <c r="J17" s="10"/>
      <c r="K17" s="10"/>
      <c r="L17" s="10"/>
      <c r="M17" s="10"/>
      <c r="N17" s="125"/>
      <c r="O17" s="125"/>
      <c r="P17" s="125"/>
      <c r="Q17" s="125"/>
      <c r="R17" s="125"/>
      <c r="S17" s="125"/>
      <c r="T17" s="125"/>
      <c r="U17" s="125"/>
      <c r="V17" s="125"/>
      <c r="W17" s="125"/>
      <c r="X17" s="125"/>
      <c r="Y17" s="125"/>
      <c r="Z17" s="125"/>
    </row>
    <row r="18" spans="1:26" ht="15.75" customHeight="1" thickBot="1" x14ac:dyDescent="0.3">
      <c r="A18" s="109"/>
      <c r="B18" s="109" t="s">
        <v>25</v>
      </c>
      <c r="C18" s="140" t="s">
        <v>24</v>
      </c>
      <c r="D18" s="127"/>
      <c r="E18" s="128"/>
      <c r="F18" s="10"/>
      <c r="G18" s="38" t="s">
        <v>26</v>
      </c>
      <c r="H18" s="10"/>
      <c r="I18" s="10"/>
      <c r="J18" s="10"/>
      <c r="K18" s="10"/>
      <c r="L18" s="10"/>
      <c r="M18" s="10"/>
      <c r="N18" s="125"/>
      <c r="O18" s="125"/>
      <c r="P18" s="125"/>
      <c r="Q18" s="125"/>
      <c r="R18" s="125"/>
      <c r="S18" s="125"/>
      <c r="T18" s="125"/>
      <c r="U18" s="125"/>
      <c r="V18" s="125"/>
      <c r="W18" s="125"/>
      <c r="X18" s="125"/>
      <c r="Y18" s="125"/>
      <c r="Z18" s="125"/>
    </row>
    <row r="19" spans="1:26" ht="15.75" thickBot="1" x14ac:dyDescent="0.3">
      <c r="A19" s="153" t="s">
        <v>27</v>
      </c>
      <c r="B19" s="153"/>
      <c r="C19" s="140"/>
      <c r="D19" s="127"/>
      <c r="E19" s="128"/>
      <c r="F19" s="10"/>
      <c r="G19" s="10"/>
      <c r="H19" s="138"/>
      <c r="I19" s="139"/>
      <c r="J19" s="10"/>
      <c r="K19" s="10"/>
      <c r="L19" s="10"/>
      <c r="M19" s="10"/>
      <c r="N19" s="125"/>
      <c r="O19" s="125"/>
      <c r="P19" s="125"/>
      <c r="Q19" s="125"/>
      <c r="R19" s="125"/>
      <c r="S19" s="125"/>
      <c r="T19" s="125"/>
      <c r="U19" s="125"/>
      <c r="V19" s="125"/>
      <c r="W19" s="125"/>
      <c r="X19" s="125"/>
      <c r="Y19" s="125"/>
      <c r="Z19" s="125"/>
    </row>
    <row r="20" spans="1:26" ht="15.75" customHeight="1" thickBot="1" x14ac:dyDescent="0.3">
      <c r="A20" s="10"/>
      <c r="B20" s="38" t="s">
        <v>28</v>
      </c>
      <c r="C20" s="140" t="s">
        <v>999</v>
      </c>
      <c r="D20" s="127"/>
      <c r="E20" s="128"/>
      <c r="F20" s="10"/>
      <c r="G20" s="10"/>
      <c r="H20" s="10"/>
      <c r="I20" s="10"/>
      <c r="J20" s="10"/>
      <c r="K20" s="10"/>
      <c r="L20" s="10"/>
      <c r="M20" s="10"/>
      <c r="N20" s="125"/>
      <c r="O20" s="125"/>
      <c r="P20" s="125"/>
      <c r="Q20" s="125"/>
      <c r="R20" s="125"/>
      <c r="S20" s="125"/>
      <c r="T20" s="125"/>
      <c r="U20" s="125"/>
      <c r="V20" s="125"/>
      <c r="W20" s="125"/>
      <c r="X20" s="125"/>
      <c r="Y20" s="125"/>
      <c r="Z20" s="125"/>
    </row>
    <row r="21" spans="1:26" ht="15.75" thickBot="1" x14ac:dyDescent="0.3">
      <c r="A21" s="162" t="s">
        <v>29</v>
      </c>
      <c r="B21" s="162"/>
      <c r="C21" s="10"/>
      <c r="D21" s="10"/>
      <c r="E21" s="10"/>
      <c r="F21" s="10"/>
      <c r="G21" s="10"/>
      <c r="H21" s="10"/>
      <c r="I21" s="10"/>
      <c r="J21" s="10"/>
      <c r="K21" s="10"/>
      <c r="L21" s="10"/>
      <c r="M21" s="10"/>
      <c r="N21" s="125"/>
      <c r="O21" s="125"/>
      <c r="P21" s="125"/>
      <c r="Q21" s="125"/>
      <c r="R21" s="125"/>
      <c r="S21" s="125"/>
      <c r="T21" s="125"/>
      <c r="U21" s="125"/>
      <c r="V21" s="125"/>
      <c r="W21" s="125"/>
      <c r="X21" s="125"/>
      <c r="Y21" s="125"/>
      <c r="Z21" s="125"/>
    </row>
    <row r="22" spans="1:26" ht="14.25" customHeight="1" x14ac:dyDescent="0.2">
      <c r="A22" s="142" t="s">
        <v>30</v>
      </c>
      <c r="B22" s="143"/>
      <c r="C22" s="143"/>
      <c r="D22" s="143"/>
      <c r="E22" s="143"/>
      <c r="F22" s="144"/>
      <c r="G22" s="144"/>
      <c r="H22" s="144"/>
      <c r="I22" s="144"/>
      <c r="J22" s="144"/>
      <c r="K22" s="145"/>
      <c r="L22" s="10"/>
      <c r="M22" s="10"/>
      <c r="N22" s="125"/>
      <c r="O22" s="125"/>
      <c r="P22" s="125"/>
      <c r="Q22" s="125"/>
      <c r="R22" s="125"/>
      <c r="S22" s="125"/>
      <c r="T22" s="125"/>
      <c r="U22" s="125"/>
      <c r="V22" s="125"/>
      <c r="W22" s="125"/>
      <c r="X22" s="125"/>
      <c r="Y22" s="125"/>
      <c r="Z22" s="125"/>
    </row>
    <row r="23" spans="1:26" x14ac:dyDescent="0.2">
      <c r="A23" s="146"/>
      <c r="B23" s="147"/>
      <c r="C23" s="147"/>
      <c r="D23" s="147"/>
      <c r="E23" s="147"/>
      <c r="F23" s="125"/>
      <c r="G23" s="125"/>
      <c r="H23" s="125"/>
      <c r="I23" s="125"/>
      <c r="J23" s="125"/>
      <c r="K23" s="148"/>
      <c r="L23" s="10"/>
      <c r="M23" s="10"/>
      <c r="N23" s="125"/>
      <c r="O23" s="125"/>
      <c r="P23" s="125"/>
      <c r="Q23" s="125"/>
      <c r="R23" s="125"/>
      <c r="S23" s="125"/>
      <c r="T23" s="125"/>
      <c r="U23" s="125"/>
      <c r="V23" s="125"/>
      <c r="W23" s="125"/>
      <c r="X23" s="125"/>
      <c r="Y23" s="125"/>
      <c r="Z23" s="125"/>
    </row>
    <row r="24" spans="1:26" x14ac:dyDescent="0.2">
      <c r="A24" s="146"/>
      <c r="B24" s="147"/>
      <c r="C24" s="147"/>
      <c r="D24" s="147"/>
      <c r="E24" s="147"/>
      <c r="F24" s="125"/>
      <c r="G24" s="125"/>
      <c r="H24" s="125"/>
      <c r="I24" s="125"/>
      <c r="J24" s="125"/>
      <c r="K24" s="148"/>
      <c r="L24" s="10"/>
      <c r="M24" s="10"/>
      <c r="N24" s="125"/>
      <c r="O24" s="125"/>
      <c r="P24" s="125"/>
      <c r="Q24" s="125"/>
      <c r="R24" s="125"/>
      <c r="S24" s="125"/>
      <c r="T24" s="125"/>
      <c r="U24" s="125"/>
      <c r="V24" s="125"/>
      <c r="W24" s="125"/>
      <c r="X24" s="125"/>
      <c r="Y24" s="125"/>
      <c r="Z24" s="125"/>
    </row>
    <row r="25" spans="1:26" x14ac:dyDescent="0.2">
      <c r="A25" s="146"/>
      <c r="B25" s="147"/>
      <c r="C25" s="147"/>
      <c r="D25" s="147"/>
      <c r="E25" s="147"/>
      <c r="F25" s="125"/>
      <c r="G25" s="125"/>
      <c r="H25" s="125"/>
      <c r="I25" s="125"/>
      <c r="J25" s="125"/>
      <c r="K25" s="148"/>
      <c r="L25" s="10"/>
      <c r="M25" s="10"/>
      <c r="N25" s="125"/>
      <c r="O25" s="125"/>
      <c r="P25" s="125"/>
      <c r="Q25" s="125"/>
      <c r="R25" s="125"/>
      <c r="S25" s="125"/>
      <c r="T25" s="125"/>
      <c r="U25" s="125"/>
      <c r="V25" s="125"/>
      <c r="W25" s="125"/>
      <c r="X25" s="125"/>
      <c r="Y25" s="125"/>
      <c r="Z25" s="125"/>
    </row>
    <row r="26" spans="1:26" ht="15" thickBot="1" x14ac:dyDescent="0.25">
      <c r="A26" s="149"/>
      <c r="B26" s="150"/>
      <c r="C26" s="150"/>
      <c r="D26" s="150"/>
      <c r="E26" s="150"/>
      <c r="F26" s="151"/>
      <c r="G26" s="151"/>
      <c r="H26" s="151"/>
      <c r="I26" s="151"/>
      <c r="J26" s="151"/>
      <c r="K26" s="152"/>
      <c r="L26" s="10"/>
      <c r="M26" s="10"/>
      <c r="N26" s="125"/>
      <c r="O26" s="125"/>
      <c r="P26" s="125"/>
      <c r="Q26" s="125"/>
      <c r="R26" s="125"/>
      <c r="S26" s="125"/>
      <c r="T26" s="125"/>
      <c r="U26" s="125"/>
      <c r="V26" s="125"/>
      <c r="W26" s="125"/>
      <c r="X26" s="125"/>
      <c r="Y26" s="125"/>
      <c r="Z26" s="125"/>
    </row>
    <row r="27" spans="1:26" x14ac:dyDescent="0.2">
      <c r="A27" s="10"/>
      <c r="B27" s="10"/>
      <c r="C27" s="10"/>
      <c r="D27" s="10"/>
      <c r="E27" s="10"/>
      <c r="F27" s="10"/>
      <c r="G27" s="10"/>
      <c r="H27" s="10"/>
      <c r="I27" s="10"/>
      <c r="J27" s="10"/>
      <c r="K27" s="10"/>
      <c r="L27" s="10"/>
      <c r="M27" s="11"/>
      <c r="N27" s="125"/>
      <c r="O27" s="125"/>
      <c r="P27" s="125"/>
      <c r="Q27" s="125"/>
      <c r="R27" s="125"/>
      <c r="S27" s="125"/>
      <c r="T27" s="125"/>
      <c r="U27" s="125"/>
      <c r="V27" s="125"/>
      <c r="W27" s="125"/>
      <c r="X27" s="125"/>
      <c r="Y27" s="125"/>
      <c r="Z27" s="125"/>
    </row>
    <row r="28" spans="1:26" ht="15.75" thickBot="1" x14ac:dyDescent="0.3">
      <c r="A28" s="38" t="s">
        <v>31</v>
      </c>
      <c r="B28" s="10"/>
      <c r="C28" s="10"/>
      <c r="D28" s="10"/>
      <c r="E28" s="10"/>
      <c r="F28" s="10"/>
      <c r="G28" s="10"/>
      <c r="H28" s="10"/>
      <c r="I28" s="10"/>
      <c r="J28" s="10"/>
      <c r="K28" s="10"/>
      <c r="L28" s="10"/>
      <c r="M28" s="11"/>
      <c r="N28" s="125"/>
      <c r="O28" s="125"/>
      <c r="P28" s="125"/>
      <c r="Q28" s="125"/>
      <c r="R28" s="125"/>
      <c r="S28" s="125"/>
      <c r="T28" s="125"/>
      <c r="U28" s="125"/>
      <c r="V28" s="125"/>
      <c r="W28" s="125"/>
      <c r="X28" s="125"/>
      <c r="Y28" s="125"/>
      <c r="Z28" s="125"/>
    </row>
    <row r="29" spans="1:26" ht="14.25" customHeight="1" x14ac:dyDescent="0.35">
      <c r="B29" s="123"/>
      <c r="C29" s="123"/>
      <c r="D29" s="123"/>
      <c r="E29" s="123"/>
      <c r="F29" s="123"/>
      <c r="G29" s="123"/>
      <c r="H29" s="123"/>
      <c r="I29" s="123"/>
      <c r="J29" s="123"/>
      <c r="K29" s="123"/>
      <c r="L29" s="10"/>
      <c r="M29" s="11"/>
      <c r="N29" s="125"/>
      <c r="O29" s="125"/>
      <c r="P29" s="125"/>
      <c r="Q29" s="125"/>
      <c r="R29" s="125"/>
      <c r="S29" s="125"/>
      <c r="T29" s="125"/>
      <c r="U29" s="125"/>
      <c r="V29" s="125"/>
      <c r="W29" s="125"/>
      <c r="X29" s="125"/>
      <c r="Y29" s="125"/>
      <c r="Z29" s="125"/>
    </row>
    <row r="30" spans="1:26" ht="14.25" customHeight="1" x14ac:dyDescent="0.35">
      <c r="A30" s="124"/>
      <c r="B30" s="124"/>
      <c r="C30" s="124"/>
      <c r="D30" s="124"/>
      <c r="E30" s="124"/>
      <c r="F30" s="124"/>
      <c r="G30" s="124"/>
      <c r="H30" s="124"/>
      <c r="I30" s="124"/>
      <c r="J30" s="124"/>
      <c r="K30" s="124"/>
      <c r="L30" s="10"/>
      <c r="M30" s="10"/>
      <c r="N30" s="125"/>
      <c r="O30" s="125"/>
      <c r="P30" s="125"/>
      <c r="Q30" s="125"/>
      <c r="R30" s="125"/>
      <c r="S30" s="125"/>
      <c r="T30" s="125"/>
      <c r="U30" s="125"/>
      <c r="V30" s="125"/>
      <c r="W30" s="125"/>
      <c r="X30" s="125"/>
      <c r="Y30" s="125"/>
      <c r="Z30" s="125"/>
    </row>
    <row r="31" spans="1:26" ht="14.25" customHeight="1" x14ac:dyDescent="0.35">
      <c r="A31" s="124"/>
      <c r="B31" s="124"/>
      <c r="C31" s="124"/>
      <c r="D31" s="124"/>
      <c r="E31" s="124"/>
      <c r="F31" s="124"/>
      <c r="G31" s="124"/>
      <c r="H31" s="124"/>
      <c r="I31" s="124"/>
      <c r="J31" s="124"/>
      <c r="K31" s="124"/>
      <c r="L31" s="10"/>
      <c r="M31" s="10"/>
      <c r="N31" s="125"/>
      <c r="O31" s="125"/>
      <c r="P31" s="125"/>
      <c r="Q31" s="125"/>
      <c r="R31" s="125"/>
      <c r="S31" s="125"/>
      <c r="T31" s="125"/>
      <c r="U31" s="125"/>
      <c r="V31" s="125"/>
      <c r="W31" s="125"/>
      <c r="X31" s="125"/>
      <c r="Y31" s="125"/>
      <c r="Z31" s="125"/>
    </row>
    <row r="32" spans="1:26" ht="15" customHeight="1" thickBot="1" x14ac:dyDescent="0.4">
      <c r="A32" s="124"/>
      <c r="B32" s="124"/>
      <c r="C32" s="124"/>
      <c r="D32" s="124"/>
      <c r="E32" s="124"/>
      <c r="F32" s="124"/>
      <c r="G32" s="124"/>
      <c r="H32" s="124"/>
      <c r="I32" s="124"/>
      <c r="J32" s="124"/>
      <c r="K32" s="124"/>
      <c r="L32" s="10"/>
      <c r="M32" s="12"/>
      <c r="N32" s="125"/>
      <c r="O32" s="125"/>
      <c r="P32" s="125"/>
      <c r="Q32" s="125"/>
      <c r="R32" s="125"/>
      <c r="S32" s="125"/>
      <c r="T32" s="125"/>
      <c r="U32" s="125"/>
      <c r="V32" s="125"/>
      <c r="W32" s="125"/>
      <c r="X32" s="125"/>
      <c r="Y32" s="125"/>
      <c r="Z32" s="125"/>
    </row>
    <row r="33" spans="1:17" ht="14.25" customHeight="1" x14ac:dyDescent="0.35">
      <c r="A33" s="124"/>
      <c r="B33" s="124"/>
      <c r="C33" s="124"/>
      <c r="D33" s="124"/>
      <c r="E33" s="124"/>
      <c r="F33" s="124"/>
      <c r="G33" s="124"/>
      <c r="H33" s="124"/>
      <c r="I33" s="124"/>
      <c r="J33" s="124"/>
      <c r="K33" s="124"/>
      <c r="L33" s="10"/>
      <c r="M33" s="10"/>
      <c r="N33" s="10"/>
      <c r="O33" s="10"/>
      <c r="P33" s="10"/>
      <c r="Q33" s="10"/>
    </row>
    <row r="34" spans="1:17" ht="14.25" customHeight="1" x14ac:dyDescent="0.2">
      <c r="A34" s="161" t="s">
        <v>32</v>
      </c>
      <c r="B34" s="161"/>
      <c r="C34" s="161"/>
      <c r="D34" s="161"/>
      <c r="E34" s="161"/>
      <c r="F34" s="161"/>
      <c r="G34" s="161"/>
      <c r="H34" s="161"/>
      <c r="I34" s="161"/>
      <c r="J34" s="161"/>
      <c r="K34" s="161"/>
      <c r="L34" s="161"/>
    </row>
    <row r="35" spans="1:17" ht="14.25" customHeight="1" x14ac:dyDescent="0.2">
      <c r="A35" s="161"/>
      <c r="B35" s="161"/>
      <c r="C35" s="161"/>
      <c r="D35" s="161"/>
      <c r="E35" s="161"/>
      <c r="F35" s="161"/>
      <c r="G35" s="161"/>
      <c r="H35" s="161"/>
      <c r="I35" s="161"/>
      <c r="J35" s="161"/>
      <c r="K35" s="161"/>
      <c r="L35" s="161"/>
    </row>
    <row r="36" spans="1:17" ht="14.25" customHeight="1" x14ac:dyDescent="0.2">
      <c r="A36" s="161"/>
      <c r="B36" s="161"/>
      <c r="C36" s="161"/>
      <c r="D36" s="161"/>
      <c r="E36" s="161"/>
      <c r="F36" s="161"/>
      <c r="G36" s="161"/>
      <c r="H36" s="161"/>
      <c r="I36" s="161"/>
      <c r="J36" s="161"/>
      <c r="K36" s="161"/>
      <c r="L36" s="161"/>
    </row>
    <row r="37" spans="1:17" ht="14.25" customHeight="1" x14ac:dyDescent="0.2">
      <c r="A37" s="161"/>
      <c r="B37" s="161"/>
      <c r="C37" s="161"/>
      <c r="D37" s="161"/>
      <c r="E37" s="161"/>
      <c r="F37" s="161"/>
      <c r="G37" s="161"/>
      <c r="H37" s="161"/>
      <c r="I37" s="161"/>
      <c r="J37" s="161"/>
      <c r="K37" s="161"/>
      <c r="L37" s="161"/>
    </row>
    <row r="38" spans="1:17" ht="14.25" customHeight="1" x14ac:dyDescent="0.2">
      <c r="A38" s="161"/>
      <c r="B38" s="161"/>
      <c r="C38" s="161"/>
      <c r="D38" s="161"/>
      <c r="E38" s="161"/>
      <c r="F38" s="161"/>
      <c r="G38" s="161"/>
      <c r="H38" s="161"/>
      <c r="I38" s="161"/>
      <c r="J38" s="161"/>
      <c r="K38" s="161"/>
      <c r="L38" s="161"/>
    </row>
    <row r="39" spans="1:17" ht="14.25" customHeight="1" x14ac:dyDescent="0.2">
      <c r="A39" s="161"/>
      <c r="B39" s="161"/>
      <c r="C39" s="161"/>
      <c r="D39" s="161"/>
      <c r="E39" s="161"/>
      <c r="F39" s="161"/>
      <c r="G39" s="161"/>
      <c r="H39" s="161"/>
      <c r="I39" s="161"/>
      <c r="J39" s="161"/>
      <c r="K39" s="161"/>
      <c r="L39" s="161"/>
    </row>
    <row r="40" spans="1:17" ht="14.25" customHeight="1" x14ac:dyDescent="0.2">
      <c r="A40" s="161"/>
      <c r="B40" s="161"/>
      <c r="C40" s="161"/>
      <c r="D40" s="161"/>
      <c r="E40" s="161"/>
      <c r="F40" s="161"/>
      <c r="G40" s="161"/>
      <c r="H40" s="161"/>
      <c r="I40" s="161"/>
      <c r="J40" s="161"/>
      <c r="K40" s="161"/>
      <c r="L40" s="161"/>
    </row>
    <row r="41" spans="1:17" ht="14.25" customHeight="1" x14ac:dyDescent="0.2">
      <c r="A41" s="161"/>
      <c r="B41" s="161"/>
      <c r="C41" s="161"/>
      <c r="D41" s="161"/>
      <c r="E41" s="161"/>
      <c r="F41" s="161"/>
      <c r="G41" s="161"/>
      <c r="H41" s="161"/>
      <c r="I41" s="161"/>
      <c r="J41" s="161"/>
      <c r="K41" s="161"/>
      <c r="L41" s="161"/>
    </row>
    <row r="42" spans="1:17" ht="14.25" customHeight="1" x14ac:dyDescent="0.2">
      <c r="A42" s="161"/>
      <c r="B42" s="161"/>
      <c r="C42" s="161"/>
      <c r="D42" s="161"/>
      <c r="E42" s="161"/>
      <c r="F42" s="161"/>
      <c r="G42" s="161"/>
      <c r="H42" s="161"/>
      <c r="I42" s="161"/>
      <c r="J42" s="161"/>
      <c r="K42" s="161"/>
      <c r="L42" s="161"/>
    </row>
    <row r="43" spans="1:17" ht="14.25" customHeight="1" x14ac:dyDescent="0.2">
      <c r="A43" s="161"/>
      <c r="B43" s="161"/>
      <c r="C43" s="161"/>
      <c r="D43" s="161"/>
      <c r="E43" s="161"/>
      <c r="F43" s="161"/>
      <c r="G43" s="161"/>
      <c r="H43" s="161"/>
      <c r="I43" s="161"/>
      <c r="J43" s="161"/>
      <c r="K43" s="161"/>
      <c r="L43" s="161"/>
    </row>
    <row r="44" spans="1:17" ht="14.25" customHeight="1" x14ac:dyDescent="0.2">
      <c r="A44" s="161"/>
      <c r="B44" s="161"/>
      <c r="C44" s="161"/>
      <c r="D44" s="161"/>
      <c r="E44" s="161"/>
      <c r="F44" s="161"/>
      <c r="G44" s="161"/>
      <c r="H44" s="161"/>
      <c r="I44" s="161"/>
      <c r="J44" s="161"/>
      <c r="K44" s="161"/>
      <c r="L44" s="161"/>
    </row>
    <row r="45" spans="1:17" ht="14.25" customHeight="1" x14ac:dyDescent="0.2">
      <c r="A45" s="161"/>
      <c r="B45" s="161"/>
      <c r="C45" s="161"/>
      <c r="D45" s="161"/>
      <c r="E45" s="161"/>
      <c r="F45" s="161"/>
      <c r="G45" s="161"/>
      <c r="H45" s="161"/>
      <c r="I45" s="161"/>
      <c r="J45" s="161"/>
      <c r="K45" s="161"/>
      <c r="L45" s="161"/>
    </row>
    <row r="46" spans="1:17" ht="14.25" customHeight="1" x14ac:dyDescent="0.2">
      <c r="A46" s="161"/>
      <c r="B46" s="161"/>
      <c r="C46" s="161"/>
      <c r="D46" s="161"/>
      <c r="E46" s="161"/>
      <c r="F46" s="161"/>
      <c r="G46" s="161"/>
      <c r="H46" s="161"/>
      <c r="I46" s="161"/>
      <c r="J46" s="161"/>
      <c r="K46" s="161"/>
      <c r="L46" s="161"/>
    </row>
    <row r="47" spans="1:17" ht="14.25" customHeight="1" x14ac:dyDescent="0.2">
      <c r="A47" s="161"/>
      <c r="B47" s="161"/>
      <c r="C47" s="161"/>
      <c r="D47" s="161"/>
      <c r="E47" s="161"/>
      <c r="F47" s="161"/>
      <c r="G47" s="161"/>
      <c r="H47" s="161"/>
      <c r="I47" s="161"/>
      <c r="J47" s="161"/>
      <c r="K47" s="161"/>
      <c r="L47" s="161"/>
    </row>
    <row r="48" spans="1:17" ht="14.25" customHeight="1" x14ac:dyDescent="0.2">
      <c r="A48" s="161"/>
      <c r="B48" s="161"/>
      <c r="C48" s="161"/>
      <c r="D48" s="161"/>
      <c r="E48" s="161"/>
      <c r="F48" s="161"/>
      <c r="G48" s="161"/>
      <c r="H48" s="161"/>
      <c r="I48" s="161"/>
      <c r="J48" s="161"/>
      <c r="K48" s="161"/>
      <c r="L48" s="161"/>
    </row>
    <row r="49" spans="1:12" ht="14.25" customHeight="1" x14ac:dyDescent="0.2">
      <c r="A49" s="161"/>
      <c r="B49" s="161"/>
      <c r="C49" s="161"/>
      <c r="D49" s="161"/>
      <c r="E49" s="161"/>
      <c r="F49" s="161"/>
      <c r="G49" s="161"/>
      <c r="H49" s="161"/>
      <c r="I49" s="161"/>
      <c r="J49" s="161"/>
      <c r="K49" s="161"/>
      <c r="L49" s="161"/>
    </row>
    <row r="50" spans="1:12" ht="14.25" customHeight="1" x14ac:dyDescent="0.2">
      <c r="A50" s="161"/>
      <c r="B50" s="161"/>
      <c r="C50" s="161"/>
      <c r="D50" s="161"/>
      <c r="E50" s="161"/>
      <c r="F50" s="161"/>
      <c r="G50" s="161"/>
      <c r="H50" s="161"/>
      <c r="I50" s="161"/>
      <c r="J50" s="161"/>
      <c r="K50" s="161"/>
      <c r="L50" s="161"/>
    </row>
    <row r="51" spans="1:12" ht="14.25" customHeight="1" x14ac:dyDescent="0.2">
      <c r="A51" s="161"/>
      <c r="B51" s="161"/>
      <c r="C51" s="161"/>
      <c r="D51" s="161"/>
      <c r="E51" s="161"/>
      <c r="F51" s="161"/>
      <c r="G51" s="161"/>
      <c r="H51" s="161"/>
      <c r="I51" s="161"/>
      <c r="J51" s="161"/>
      <c r="K51" s="161"/>
      <c r="L51" s="161"/>
    </row>
    <row r="52" spans="1:12" ht="14.25" customHeight="1" x14ac:dyDescent="0.2">
      <c r="A52" s="161"/>
      <c r="B52" s="161"/>
      <c r="C52" s="161"/>
      <c r="D52" s="161"/>
      <c r="E52" s="161"/>
      <c r="F52" s="161"/>
      <c r="G52" s="161"/>
      <c r="H52" s="161"/>
      <c r="I52" s="161"/>
      <c r="J52" s="161"/>
      <c r="K52" s="161"/>
      <c r="L52" s="161"/>
    </row>
    <row r="53" spans="1:12" ht="14.25" customHeight="1" x14ac:dyDescent="0.2">
      <c r="A53" s="161"/>
      <c r="B53" s="161"/>
      <c r="C53" s="161"/>
      <c r="D53" s="161"/>
      <c r="E53" s="161"/>
      <c r="F53" s="161"/>
      <c r="G53" s="161"/>
      <c r="H53" s="161"/>
      <c r="I53" s="161"/>
      <c r="J53" s="161"/>
      <c r="K53" s="161"/>
      <c r="L53" s="161"/>
    </row>
    <row r="54" spans="1:12" ht="14.25" customHeight="1" x14ac:dyDescent="0.2">
      <c r="A54" s="161"/>
      <c r="B54" s="161"/>
      <c r="C54" s="161"/>
      <c r="D54" s="161"/>
      <c r="E54" s="161"/>
      <c r="F54" s="161"/>
      <c r="G54" s="161"/>
      <c r="H54" s="161"/>
      <c r="I54" s="161"/>
      <c r="J54" s="161"/>
      <c r="K54" s="161"/>
      <c r="L54" s="161"/>
    </row>
    <row r="55" spans="1:12" ht="14.25" customHeight="1" x14ac:dyDescent="0.2">
      <c r="A55" s="161"/>
      <c r="B55" s="161"/>
      <c r="C55" s="161"/>
      <c r="D55" s="161"/>
      <c r="E55" s="161"/>
      <c r="F55" s="161"/>
      <c r="G55" s="161"/>
      <c r="H55" s="161"/>
      <c r="I55" s="161"/>
      <c r="J55" s="161"/>
      <c r="K55" s="161"/>
      <c r="L55" s="161"/>
    </row>
    <row r="56" spans="1:12" ht="14.25" customHeight="1" x14ac:dyDescent="0.2">
      <c r="A56" s="161"/>
      <c r="B56" s="161"/>
      <c r="C56" s="161"/>
      <c r="D56" s="161"/>
      <c r="E56" s="161"/>
      <c r="F56" s="161"/>
      <c r="G56" s="161"/>
      <c r="H56" s="161"/>
      <c r="I56" s="161"/>
      <c r="J56" s="161"/>
      <c r="K56" s="161"/>
      <c r="L56" s="161"/>
    </row>
    <row r="57" spans="1:12" ht="14.25" customHeight="1" x14ac:dyDescent="0.2">
      <c r="A57" s="161"/>
      <c r="B57" s="161"/>
      <c r="C57" s="161"/>
      <c r="D57" s="161"/>
      <c r="E57" s="161"/>
      <c r="F57" s="161"/>
      <c r="G57" s="161"/>
      <c r="H57" s="161"/>
      <c r="I57" s="161"/>
      <c r="J57" s="161"/>
      <c r="K57" s="161"/>
      <c r="L57" s="161"/>
    </row>
    <row r="58" spans="1:12" ht="14.25" customHeight="1" x14ac:dyDescent="0.2">
      <c r="A58" s="161"/>
      <c r="B58" s="161"/>
      <c r="C58" s="161"/>
      <c r="D58" s="161"/>
      <c r="E58" s="161"/>
      <c r="F58" s="161"/>
      <c r="G58" s="161"/>
      <c r="H58" s="161"/>
      <c r="I58" s="161"/>
      <c r="J58" s="161"/>
      <c r="K58" s="161"/>
      <c r="L58" s="161"/>
    </row>
    <row r="59" spans="1:12" ht="14.25" customHeight="1" x14ac:dyDescent="0.2">
      <c r="A59" s="161"/>
      <c r="B59" s="161"/>
      <c r="C59" s="161"/>
      <c r="D59" s="161"/>
      <c r="E59" s="161"/>
      <c r="F59" s="161"/>
      <c r="G59" s="161"/>
      <c r="H59" s="161"/>
      <c r="I59" s="161"/>
      <c r="J59" s="161"/>
      <c r="K59" s="161"/>
      <c r="L59" s="161"/>
    </row>
    <row r="60" spans="1:12" ht="14.25" customHeight="1" x14ac:dyDescent="0.2">
      <c r="A60" s="161"/>
      <c r="B60" s="161"/>
      <c r="C60" s="161"/>
      <c r="D60" s="161"/>
      <c r="E60" s="161"/>
      <c r="F60" s="161"/>
      <c r="G60" s="161"/>
      <c r="H60" s="161"/>
      <c r="I60" s="161"/>
      <c r="J60" s="161"/>
      <c r="K60" s="161"/>
      <c r="L60" s="161"/>
    </row>
    <row r="61" spans="1:12" ht="14.25" customHeight="1" x14ac:dyDescent="0.2">
      <c r="A61" s="161"/>
      <c r="B61" s="161"/>
      <c r="C61" s="161"/>
      <c r="D61" s="161"/>
      <c r="E61" s="161"/>
      <c r="F61" s="161"/>
      <c r="G61" s="161"/>
      <c r="H61" s="161"/>
      <c r="I61" s="161"/>
      <c r="J61" s="161"/>
      <c r="K61" s="161"/>
      <c r="L61" s="161"/>
    </row>
    <row r="62" spans="1:12" x14ac:dyDescent="0.2">
      <c r="A62" s="161"/>
      <c r="B62" s="161"/>
      <c r="C62" s="161"/>
      <c r="D62" s="161"/>
      <c r="E62" s="161"/>
      <c r="F62" s="161"/>
      <c r="G62" s="161"/>
      <c r="H62" s="161"/>
      <c r="I62" s="161"/>
      <c r="J62" s="161"/>
      <c r="K62" s="161"/>
      <c r="L62" s="161"/>
    </row>
    <row r="63" spans="1:12" x14ac:dyDescent="0.2">
      <c r="A63" s="161"/>
      <c r="B63" s="161"/>
      <c r="C63" s="161"/>
      <c r="D63" s="161"/>
      <c r="E63" s="161"/>
      <c r="F63" s="161"/>
      <c r="G63" s="161"/>
      <c r="H63" s="161"/>
      <c r="I63" s="161"/>
      <c r="J63" s="161"/>
      <c r="K63" s="161"/>
      <c r="L63" s="161"/>
    </row>
    <row r="64" spans="1:12" x14ac:dyDescent="0.2">
      <c r="A64" s="161"/>
      <c r="B64" s="161"/>
      <c r="C64" s="161"/>
      <c r="D64" s="161"/>
      <c r="E64" s="161"/>
      <c r="F64" s="161"/>
      <c r="G64" s="161"/>
      <c r="H64" s="161"/>
      <c r="I64" s="161"/>
      <c r="J64" s="161"/>
      <c r="K64" s="161"/>
      <c r="L64" s="161"/>
    </row>
    <row r="65" spans="1:12" x14ac:dyDescent="0.2">
      <c r="A65" s="161"/>
      <c r="B65" s="161"/>
      <c r="C65" s="161"/>
      <c r="D65" s="161"/>
      <c r="E65" s="161"/>
      <c r="F65" s="161"/>
      <c r="G65" s="161"/>
      <c r="H65" s="161"/>
      <c r="I65" s="161"/>
      <c r="J65" s="161"/>
      <c r="K65" s="161"/>
      <c r="L65" s="161"/>
    </row>
    <row r="66" spans="1:12" x14ac:dyDescent="0.2">
      <c r="A66" s="161"/>
      <c r="B66" s="161"/>
      <c r="C66" s="161"/>
      <c r="D66" s="161"/>
      <c r="E66" s="161"/>
      <c r="F66" s="161"/>
      <c r="G66" s="161"/>
      <c r="H66" s="161"/>
      <c r="I66" s="161"/>
      <c r="J66" s="161"/>
      <c r="K66" s="161"/>
      <c r="L66" s="161"/>
    </row>
    <row r="67" spans="1:12" x14ac:dyDescent="0.2">
      <c r="A67" s="161"/>
      <c r="B67" s="161"/>
      <c r="C67" s="161"/>
      <c r="D67" s="161"/>
      <c r="E67" s="161"/>
      <c r="F67" s="161"/>
      <c r="G67" s="161"/>
      <c r="H67" s="161"/>
      <c r="I67" s="161"/>
      <c r="J67" s="161"/>
      <c r="K67" s="161"/>
      <c r="L67" s="161"/>
    </row>
    <row r="68" spans="1:12" x14ac:dyDescent="0.2">
      <c r="A68" s="161"/>
      <c r="B68" s="161"/>
      <c r="C68" s="161"/>
      <c r="D68" s="161"/>
      <c r="E68" s="161"/>
      <c r="F68" s="161"/>
      <c r="G68" s="161"/>
      <c r="H68" s="161"/>
      <c r="I68" s="161"/>
      <c r="J68" s="161"/>
      <c r="K68" s="161"/>
      <c r="L68" s="161"/>
    </row>
  </sheetData>
  <mergeCells count="36">
    <mergeCell ref="A15:B15"/>
    <mergeCell ref="C15:E15"/>
    <mergeCell ref="D4:F4"/>
    <mergeCell ref="A14:B14"/>
    <mergeCell ref="C14:E14"/>
    <mergeCell ref="A10:B10"/>
    <mergeCell ref="C10:E10"/>
    <mergeCell ref="A11:B11"/>
    <mergeCell ref="C11:E11"/>
    <mergeCell ref="A12:B12"/>
    <mergeCell ref="C12:E12"/>
    <mergeCell ref="A13:B13"/>
    <mergeCell ref="C16:E16"/>
    <mergeCell ref="A17:B17"/>
    <mergeCell ref="C17:E17"/>
    <mergeCell ref="C18:E18"/>
    <mergeCell ref="A34:L68"/>
    <mergeCell ref="A19:B19"/>
    <mergeCell ref="C19:E19"/>
    <mergeCell ref="A21:B21"/>
    <mergeCell ref="N2:Z32"/>
    <mergeCell ref="C6:E6"/>
    <mergeCell ref="G7:J16"/>
    <mergeCell ref="H19:I19"/>
    <mergeCell ref="C20:E20"/>
    <mergeCell ref="I4:J4"/>
    <mergeCell ref="C13:E13"/>
    <mergeCell ref="A22:K26"/>
    <mergeCell ref="A6:B6"/>
    <mergeCell ref="A7:B7"/>
    <mergeCell ref="C7:E7"/>
    <mergeCell ref="A8:B8"/>
    <mergeCell ref="C8:E8"/>
    <mergeCell ref="A9:B9"/>
    <mergeCell ref="C9:E9"/>
    <mergeCell ref="A16:B16"/>
  </mergeCells>
  <dataValidations count="8">
    <dataValidation type="list" allowBlank="1" showInputMessage="1" showErrorMessage="1" sqref="C14:E14" xr:uid="{00000000-0002-0000-0000-000000000000}">
      <formula1>Structural</formula1>
    </dataValidation>
    <dataValidation type="list" allowBlank="1" showInputMessage="1" showErrorMessage="1" sqref="C15:E15" xr:uid="{00000000-0002-0000-0000-000001000000}">
      <formula1>TMRequirement</formula1>
    </dataValidation>
    <dataValidation type="list" allowBlank="1" showInputMessage="1" showErrorMessage="1" sqref="C16:E16" xr:uid="{00000000-0002-0000-0000-000002000000}">
      <formula1>AccessRequirement</formula1>
    </dataValidation>
    <dataValidation type="list" allowBlank="1" showInputMessage="1" showErrorMessage="1" sqref="C17:E17 C18" xr:uid="{00000000-0002-0000-0000-000003000000}">
      <formula1>PreSite</formula1>
    </dataValidation>
    <dataValidation type="list" allowBlank="1" showInputMessage="1" showErrorMessage="1" sqref="C19:E19" xr:uid="{00000000-0002-0000-0000-000004000000}">
      <formula1>OverpumpingDrawoff</formula1>
    </dataValidation>
    <dataValidation type="list" allowBlank="1" showInputMessage="1" showErrorMessage="1" sqref="C9:E9" xr:uid="{00000000-0002-0000-0000-000005000000}">
      <formula1>PipeSize</formula1>
    </dataValidation>
    <dataValidation type="list" allowBlank="1" showInputMessage="1" showErrorMessage="1" sqref="C10:E10" xr:uid="{00000000-0002-0000-0000-000006000000}">
      <formula1>PipeLength</formula1>
    </dataValidation>
    <dataValidation type="list" allowBlank="1" showInputMessage="1" showErrorMessage="1" sqref="C11:E11" xr:uid="{00000000-0002-0000-0000-000007000000}">
      <formula1>Impact</formula1>
    </dataValidation>
  </dataValidations>
  <pageMargins left="0.25" right="0.25"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showGridLines="0" topLeftCell="C1" workbookViewId="0">
      <selection activeCell="F34" sqref="F34"/>
    </sheetView>
  </sheetViews>
  <sheetFormatPr defaultRowHeight="14.25" x14ac:dyDescent="0.2"/>
  <cols>
    <col min="1" max="1" width="10.5" customWidth="1"/>
  </cols>
  <sheetData>
    <row r="1" spans="1:15" ht="15" thickBot="1" x14ac:dyDescent="0.25">
      <c r="A1" t="s">
        <v>33</v>
      </c>
    </row>
    <row r="2" spans="1:15" x14ac:dyDescent="0.2">
      <c r="A2" s="30"/>
      <c r="B2" s="31"/>
      <c r="C2" s="31"/>
      <c r="D2" s="31"/>
      <c r="E2" s="31"/>
      <c r="F2" s="31"/>
      <c r="G2" s="31"/>
      <c r="H2" s="31"/>
      <c r="I2" s="31"/>
      <c r="J2" s="31"/>
      <c r="K2" s="31"/>
      <c r="L2" s="31"/>
      <c r="M2" s="31"/>
      <c r="N2" s="31"/>
      <c r="O2" s="32"/>
    </row>
    <row r="3" spans="1:15" x14ac:dyDescent="0.2">
      <c r="A3" s="33"/>
      <c r="O3" s="34"/>
    </row>
    <row r="4" spans="1:15" x14ac:dyDescent="0.2">
      <c r="A4" s="33"/>
      <c r="O4" s="34"/>
    </row>
    <row r="5" spans="1:15" x14ac:dyDescent="0.2">
      <c r="A5" s="33"/>
      <c r="O5" s="34"/>
    </row>
    <row r="6" spans="1:15" x14ac:dyDescent="0.2">
      <c r="A6" s="33"/>
      <c r="O6" s="34"/>
    </row>
    <row r="7" spans="1:15" x14ac:dyDescent="0.2">
      <c r="A7" s="33"/>
      <c r="O7" s="34"/>
    </row>
    <row r="8" spans="1:15" x14ac:dyDescent="0.2">
      <c r="A8" s="33"/>
      <c r="O8" s="34"/>
    </row>
    <row r="9" spans="1:15" x14ac:dyDescent="0.2">
      <c r="A9" s="33"/>
      <c r="O9" s="34"/>
    </row>
    <row r="10" spans="1:15" x14ac:dyDescent="0.2">
      <c r="A10" s="33"/>
      <c r="O10" s="34"/>
    </row>
    <row r="11" spans="1:15" x14ac:dyDescent="0.2">
      <c r="A11" s="33"/>
      <c r="O11" s="34"/>
    </row>
    <row r="12" spans="1:15" x14ac:dyDescent="0.2">
      <c r="A12" s="33"/>
      <c r="O12" s="34"/>
    </row>
    <row r="13" spans="1:15" x14ac:dyDescent="0.2">
      <c r="A13" s="33"/>
      <c r="O13" s="34"/>
    </row>
    <row r="14" spans="1:15" x14ac:dyDescent="0.2">
      <c r="A14" s="33"/>
      <c r="O14" s="34"/>
    </row>
    <row r="15" spans="1:15" x14ac:dyDescent="0.2">
      <c r="A15" s="33"/>
      <c r="O15" s="34"/>
    </row>
    <row r="16" spans="1:15" x14ac:dyDescent="0.2">
      <c r="A16" s="33"/>
      <c r="O16" s="34"/>
    </row>
    <row r="17" spans="1:15" x14ac:dyDescent="0.2">
      <c r="A17" s="33"/>
      <c r="O17" s="34"/>
    </row>
    <row r="18" spans="1:15" x14ac:dyDescent="0.2">
      <c r="A18" s="33"/>
      <c r="O18" s="34"/>
    </row>
    <row r="19" spans="1:15" x14ac:dyDescent="0.2">
      <c r="A19" s="33"/>
      <c r="O19" s="34"/>
    </row>
    <row r="20" spans="1:15" x14ac:dyDescent="0.2">
      <c r="A20" s="33"/>
      <c r="O20" s="34"/>
    </row>
    <row r="21" spans="1:15" x14ac:dyDescent="0.2">
      <c r="A21" s="33"/>
      <c r="O21" s="34"/>
    </row>
    <row r="22" spans="1:15" x14ac:dyDescent="0.2">
      <c r="A22" s="33"/>
      <c r="O22" s="34"/>
    </row>
    <row r="23" spans="1:15" x14ac:dyDescent="0.2">
      <c r="A23" s="33"/>
      <c r="O23" s="34"/>
    </row>
    <row r="24" spans="1:15" x14ac:dyDescent="0.2">
      <c r="A24" s="33"/>
      <c r="O24" s="34"/>
    </row>
    <row r="25" spans="1:15" x14ac:dyDescent="0.2">
      <c r="A25" s="33"/>
      <c r="O25" s="34"/>
    </row>
    <row r="26" spans="1:15" x14ac:dyDescent="0.2">
      <c r="A26" s="33"/>
      <c r="O26" s="34"/>
    </row>
    <row r="27" spans="1:15" x14ac:dyDescent="0.2">
      <c r="A27" s="33"/>
      <c r="O27" s="34"/>
    </row>
    <row r="28" spans="1:15" x14ac:dyDescent="0.2">
      <c r="A28" s="33"/>
      <c r="O28" s="34"/>
    </row>
    <row r="29" spans="1:15" x14ac:dyDescent="0.2">
      <c r="A29" s="33"/>
      <c r="O29" s="34"/>
    </row>
    <row r="30" spans="1:15" ht="15" thickBot="1" x14ac:dyDescent="0.25">
      <c r="A30" s="35"/>
      <c r="B30" s="36"/>
      <c r="C30" s="36"/>
      <c r="D30" s="36"/>
      <c r="E30" s="36"/>
      <c r="F30" s="36"/>
      <c r="G30" s="36"/>
      <c r="H30" s="36"/>
      <c r="I30" s="36"/>
      <c r="J30" s="36"/>
      <c r="K30" s="36"/>
      <c r="L30" s="36"/>
      <c r="M30" s="36"/>
      <c r="N30" s="36"/>
      <c r="O30" s="3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7"/>
  <sheetViews>
    <sheetView zoomScale="85" zoomScaleNormal="85" workbookViewId="0">
      <selection activeCell="G128" sqref="G128"/>
    </sheetView>
  </sheetViews>
  <sheetFormatPr defaultRowHeight="14.25" x14ac:dyDescent="0.2"/>
  <cols>
    <col min="15" max="15" width="8.875" customWidth="1"/>
    <col min="16" max="16" width="9" customWidth="1"/>
  </cols>
  <sheetData>
    <row r="1" spans="1:16" ht="15" thickBot="1" x14ac:dyDescent="0.25"/>
    <row r="2" spans="1:16" x14ac:dyDescent="0.2">
      <c r="A2" s="167" t="s">
        <v>34</v>
      </c>
      <c r="B2" s="168"/>
      <c r="C2" s="168"/>
      <c r="D2" s="168"/>
      <c r="E2" s="168"/>
      <c r="F2" s="169"/>
      <c r="H2" s="176"/>
      <c r="I2" s="177"/>
      <c r="J2" s="177"/>
      <c r="K2" s="177"/>
      <c r="L2" s="177"/>
      <c r="M2" s="178"/>
    </row>
    <row r="3" spans="1:16" x14ac:dyDescent="0.2">
      <c r="A3" s="170"/>
      <c r="B3" s="171"/>
      <c r="C3" s="171"/>
      <c r="D3" s="171"/>
      <c r="E3" s="171"/>
      <c r="F3" s="172"/>
      <c r="H3" s="179"/>
      <c r="I3" s="180"/>
      <c r="J3" s="180"/>
      <c r="K3" s="180"/>
      <c r="L3" s="180"/>
      <c r="M3" s="181"/>
    </row>
    <row r="4" spans="1:16" x14ac:dyDescent="0.2">
      <c r="A4" s="170"/>
      <c r="B4" s="171"/>
      <c r="C4" s="171"/>
      <c r="D4" s="171"/>
      <c r="E4" s="171"/>
      <c r="F4" s="172"/>
      <c r="H4" s="179"/>
      <c r="I4" s="180"/>
      <c r="J4" s="180"/>
      <c r="K4" s="180"/>
      <c r="L4" s="180"/>
      <c r="M4" s="181"/>
      <c r="N4" s="97"/>
      <c r="O4" s="97"/>
      <c r="P4" s="97"/>
    </row>
    <row r="5" spans="1:16" x14ac:dyDescent="0.2">
      <c r="A5" s="170"/>
      <c r="B5" s="171"/>
      <c r="C5" s="171"/>
      <c r="D5" s="171"/>
      <c r="E5" s="171"/>
      <c r="F5" s="172"/>
      <c r="H5" s="179"/>
      <c r="I5" s="180"/>
      <c r="J5" s="180"/>
      <c r="K5" s="180"/>
      <c r="L5" s="180"/>
      <c r="M5" s="181"/>
      <c r="N5" s="97"/>
      <c r="O5" s="97"/>
      <c r="P5" s="97"/>
    </row>
    <row r="6" spans="1:16" x14ac:dyDescent="0.2">
      <c r="A6" s="170"/>
      <c r="B6" s="171"/>
      <c r="C6" s="171"/>
      <c r="D6" s="171"/>
      <c r="E6" s="171"/>
      <c r="F6" s="172"/>
      <c r="H6" s="179"/>
      <c r="I6" s="180"/>
      <c r="J6" s="180"/>
      <c r="K6" s="180"/>
      <c r="L6" s="180"/>
      <c r="M6" s="181"/>
      <c r="N6" s="97"/>
      <c r="O6" s="97"/>
      <c r="P6" s="97"/>
    </row>
    <row r="7" spans="1:16" x14ac:dyDescent="0.2">
      <c r="A7" s="170"/>
      <c r="B7" s="171"/>
      <c r="C7" s="171"/>
      <c r="D7" s="171"/>
      <c r="E7" s="171"/>
      <c r="F7" s="172"/>
      <c r="H7" s="179"/>
      <c r="I7" s="180"/>
      <c r="J7" s="180"/>
      <c r="K7" s="180"/>
      <c r="L7" s="180"/>
      <c r="M7" s="181"/>
      <c r="N7" s="97"/>
      <c r="O7" s="97"/>
      <c r="P7" s="97"/>
    </row>
    <row r="8" spans="1:16" x14ac:dyDescent="0.2">
      <c r="A8" s="170"/>
      <c r="B8" s="171"/>
      <c r="C8" s="171"/>
      <c r="D8" s="171"/>
      <c r="E8" s="171"/>
      <c r="F8" s="172"/>
      <c r="H8" s="179"/>
      <c r="I8" s="180"/>
      <c r="J8" s="180"/>
      <c r="K8" s="180"/>
      <c r="L8" s="180"/>
      <c r="M8" s="181"/>
      <c r="N8" s="97"/>
      <c r="O8" s="97"/>
      <c r="P8" s="97"/>
    </row>
    <row r="9" spans="1:16" x14ac:dyDescent="0.2">
      <c r="A9" s="170"/>
      <c r="B9" s="171"/>
      <c r="C9" s="171"/>
      <c r="D9" s="171"/>
      <c r="E9" s="171"/>
      <c r="F9" s="172"/>
      <c r="H9" s="179"/>
      <c r="I9" s="180"/>
      <c r="J9" s="180"/>
      <c r="K9" s="180"/>
      <c r="L9" s="180"/>
      <c r="M9" s="181"/>
      <c r="N9" s="97"/>
      <c r="O9" s="97"/>
      <c r="P9" s="97"/>
    </row>
    <row r="10" spans="1:16" x14ac:dyDescent="0.2">
      <c r="A10" s="170"/>
      <c r="B10" s="171"/>
      <c r="C10" s="171"/>
      <c r="D10" s="171"/>
      <c r="E10" s="171"/>
      <c r="F10" s="172"/>
      <c r="H10" s="179"/>
      <c r="I10" s="180"/>
      <c r="J10" s="180"/>
      <c r="K10" s="180"/>
      <c r="L10" s="180"/>
      <c r="M10" s="181"/>
      <c r="N10" s="97"/>
      <c r="O10" s="97"/>
    </row>
    <row r="11" spans="1:16" x14ac:dyDescent="0.2">
      <c r="A11" s="170"/>
      <c r="B11" s="171"/>
      <c r="C11" s="171"/>
      <c r="D11" s="171"/>
      <c r="E11" s="171"/>
      <c r="F11" s="172"/>
      <c r="H11" s="179"/>
      <c r="I11" s="180"/>
      <c r="J11" s="180"/>
      <c r="K11" s="180"/>
      <c r="L11" s="180"/>
      <c r="M11" s="181"/>
      <c r="N11" s="97"/>
      <c r="O11" s="97"/>
      <c r="P11" s="97"/>
    </row>
    <row r="12" spans="1:16" x14ac:dyDescent="0.2">
      <c r="A12" s="170"/>
      <c r="B12" s="171"/>
      <c r="C12" s="171"/>
      <c r="D12" s="171"/>
      <c r="E12" s="171"/>
      <c r="F12" s="172"/>
      <c r="H12" s="179"/>
      <c r="I12" s="180"/>
      <c r="J12" s="180"/>
      <c r="K12" s="180"/>
      <c r="L12" s="180"/>
      <c r="M12" s="181"/>
      <c r="N12" s="97"/>
      <c r="O12" s="97"/>
      <c r="P12" s="97"/>
    </row>
    <row r="13" spans="1:16" x14ac:dyDescent="0.2">
      <c r="A13" s="170"/>
      <c r="B13" s="171"/>
      <c r="C13" s="171"/>
      <c r="D13" s="171"/>
      <c r="E13" s="171"/>
      <c r="F13" s="172"/>
      <c r="H13" s="179"/>
      <c r="I13" s="180"/>
      <c r="J13" s="180"/>
      <c r="K13" s="180"/>
      <c r="L13" s="180"/>
      <c r="M13" s="181"/>
      <c r="N13" s="97"/>
      <c r="O13" s="97"/>
      <c r="P13" s="97"/>
    </row>
    <row r="14" spans="1:16" x14ac:dyDescent="0.2">
      <c r="A14" s="170"/>
      <c r="B14" s="171"/>
      <c r="C14" s="171"/>
      <c r="D14" s="171"/>
      <c r="E14" s="171"/>
      <c r="F14" s="172"/>
      <c r="H14" s="179"/>
      <c r="I14" s="180"/>
      <c r="J14" s="180"/>
      <c r="K14" s="180"/>
      <c r="L14" s="180"/>
      <c r="M14" s="181"/>
      <c r="N14" s="97"/>
      <c r="P14" s="97"/>
    </row>
    <row r="15" spans="1:16" ht="15" thickBot="1" x14ac:dyDescent="0.25">
      <c r="A15" s="173"/>
      <c r="B15" s="174"/>
      <c r="C15" s="174"/>
      <c r="D15" s="174"/>
      <c r="E15" s="174"/>
      <c r="F15" s="175"/>
      <c r="H15" s="182"/>
      <c r="I15" s="183"/>
      <c r="J15" s="183"/>
      <c r="K15" s="183"/>
      <c r="L15" s="183"/>
      <c r="M15" s="184"/>
      <c r="N15" s="97"/>
      <c r="O15" s="97"/>
      <c r="P15" s="97"/>
    </row>
    <row r="16" spans="1:16" ht="15" thickBot="1" x14ac:dyDescent="0.25">
      <c r="J16" s="97"/>
      <c r="K16" s="97"/>
      <c r="L16" s="97"/>
      <c r="M16" s="97"/>
      <c r="N16" s="97"/>
      <c r="O16" s="97"/>
      <c r="P16" s="97"/>
    </row>
    <row r="17" spans="1:16" ht="15" thickBot="1" x14ac:dyDescent="0.25">
      <c r="A17" t="s">
        <v>35</v>
      </c>
      <c r="B17" s="185" t="s">
        <v>36</v>
      </c>
      <c r="C17" s="165"/>
      <c r="D17" s="165"/>
      <c r="E17" s="165"/>
      <c r="F17" s="166"/>
      <c r="H17" t="s">
        <v>37</v>
      </c>
      <c r="I17" s="164" t="s">
        <v>38</v>
      </c>
      <c r="J17" s="165"/>
      <c r="K17" s="165"/>
      <c r="L17" s="165"/>
      <c r="M17" s="166"/>
      <c r="N17" s="97"/>
      <c r="O17" s="97"/>
      <c r="P17" s="97"/>
    </row>
    <row r="18" spans="1:16" ht="15" thickBot="1" x14ac:dyDescent="0.25">
      <c r="J18" s="97"/>
      <c r="K18" s="97"/>
      <c r="L18" s="97"/>
      <c r="M18" s="97"/>
      <c r="N18" s="97"/>
      <c r="O18" s="97"/>
      <c r="P18" s="97"/>
    </row>
    <row r="19" spans="1:16" x14ac:dyDescent="0.2">
      <c r="A19" s="167"/>
      <c r="B19" s="168"/>
      <c r="C19" s="168"/>
      <c r="D19" s="168"/>
      <c r="E19" s="168"/>
      <c r="F19" s="169"/>
      <c r="H19" s="176"/>
      <c r="I19" s="177"/>
      <c r="J19" s="177"/>
      <c r="K19" s="177"/>
      <c r="L19" s="177"/>
      <c r="M19" s="178"/>
    </row>
    <row r="20" spans="1:16" x14ac:dyDescent="0.2">
      <c r="A20" s="170"/>
      <c r="B20" s="171"/>
      <c r="C20" s="171"/>
      <c r="D20" s="171"/>
      <c r="E20" s="171"/>
      <c r="F20" s="172"/>
      <c r="H20" s="179"/>
      <c r="I20" s="180"/>
      <c r="J20" s="180"/>
      <c r="K20" s="180"/>
      <c r="L20" s="180"/>
      <c r="M20" s="181"/>
    </row>
    <row r="21" spans="1:16" x14ac:dyDescent="0.2">
      <c r="A21" s="170"/>
      <c r="B21" s="171"/>
      <c r="C21" s="171"/>
      <c r="D21" s="171"/>
      <c r="E21" s="171"/>
      <c r="F21" s="172"/>
      <c r="H21" s="179"/>
      <c r="I21" s="180"/>
      <c r="J21" s="180"/>
      <c r="K21" s="180"/>
      <c r="L21" s="180"/>
      <c r="M21" s="181"/>
    </row>
    <row r="22" spans="1:16" x14ac:dyDescent="0.2">
      <c r="A22" s="170"/>
      <c r="B22" s="171"/>
      <c r="C22" s="171"/>
      <c r="D22" s="171"/>
      <c r="E22" s="171"/>
      <c r="F22" s="172"/>
      <c r="H22" s="179"/>
      <c r="I22" s="180"/>
      <c r="J22" s="180"/>
      <c r="K22" s="180"/>
      <c r="L22" s="180"/>
      <c r="M22" s="181"/>
    </row>
    <row r="23" spans="1:16" x14ac:dyDescent="0.2">
      <c r="A23" s="170"/>
      <c r="B23" s="171"/>
      <c r="C23" s="171"/>
      <c r="D23" s="171"/>
      <c r="E23" s="171"/>
      <c r="F23" s="172"/>
      <c r="H23" s="179"/>
      <c r="I23" s="180"/>
      <c r="J23" s="180"/>
      <c r="K23" s="180"/>
      <c r="L23" s="180"/>
      <c r="M23" s="181"/>
    </row>
    <row r="24" spans="1:16" x14ac:dyDescent="0.2">
      <c r="A24" s="170"/>
      <c r="B24" s="171"/>
      <c r="C24" s="171"/>
      <c r="D24" s="171"/>
      <c r="E24" s="171"/>
      <c r="F24" s="172"/>
      <c r="H24" s="179"/>
      <c r="I24" s="180"/>
      <c r="J24" s="180"/>
      <c r="K24" s="180"/>
      <c r="L24" s="180"/>
      <c r="M24" s="181"/>
    </row>
    <row r="25" spans="1:16" x14ac:dyDescent="0.2">
      <c r="A25" s="170"/>
      <c r="B25" s="171"/>
      <c r="C25" s="171"/>
      <c r="D25" s="171"/>
      <c r="E25" s="171"/>
      <c r="F25" s="172"/>
      <c r="H25" s="179"/>
      <c r="I25" s="180"/>
      <c r="J25" s="180"/>
      <c r="K25" s="180"/>
      <c r="L25" s="180"/>
      <c r="M25" s="181"/>
    </row>
    <row r="26" spans="1:16" x14ac:dyDescent="0.2">
      <c r="A26" s="170"/>
      <c r="B26" s="171"/>
      <c r="C26" s="171"/>
      <c r="D26" s="171"/>
      <c r="E26" s="171"/>
      <c r="F26" s="172"/>
      <c r="H26" s="179"/>
      <c r="I26" s="180"/>
      <c r="J26" s="180"/>
      <c r="K26" s="180"/>
      <c r="L26" s="180"/>
      <c r="M26" s="181"/>
    </row>
    <row r="27" spans="1:16" x14ac:dyDescent="0.2">
      <c r="A27" s="170"/>
      <c r="B27" s="171"/>
      <c r="C27" s="171"/>
      <c r="D27" s="171"/>
      <c r="E27" s="171"/>
      <c r="F27" s="172"/>
      <c r="H27" s="179"/>
      <c r="I27" s="180"/>
      <c r="J27" s="180"/>
      <c r="K27" s="180"/>
      <c r="L27" s="180"/>
      <c r="M27" s="181"/>
    </row>
    <row r="28" spans="1:16" x14ac:dyDescent="0.2">
      <c r="A28" s="170"/>
      <c r="B28" s="171"/>
      <c r="C28" s="171"/>
      <c r="D28" s="171"/>
      <c r="E28" s="171"/>
      <c r="F28" s="172"/>
      <c r="H28" s="179"/>
      <c r="I28" s="180"/>
      <c r="J28" s="180"/>
      <c r="K28" s="180"/>
      <c r="L28" s="180"/>
      <c r="M28" s="181"/>
    </row>
    <row r="29" spans="1:16" x14ac:dyDescent="0.2">
      <c r="A29" s="170"/>
      <c r="B29" s="171"/>
      <c r="C29" s="171"/>
      <c r="D29" s="171"/>
      <c r="E29" s="171"/>
      <c r="F29" s="172"/>
      <c r="H29" s="179"/>
      <c r="I29" s="180"/>
      <c r="J29" s="180"/>
      <c r="K29" s="180"/>
      <c r="L29" s="180"/>
      <c r="M29" s="181"/>
    </row>
    <row r="30" spans="1:16" x14ac:dyDescent="0.2">
      <c r="A30" s="170"/>
      <c r="B30" s="171"/>
      <c r="C30" s="171"/>
      <c r="D30" s="171"/>
      <c r="E30" s="171"/>
      <c r="F30" s="172"/>
      <c r="H30" s="179"/>
      <c r="I30" s="180"/>
      <c r="J30" s="180"/>
      <c r="K30" s="180"/>
      <c r="L30" s="180"/>
      <c r="M30" s="181"/>
    </row>
    <row r="31" spans="1:16" x14ac:dyDescent="0.2">
      <c r="A31" s="170"/>
      <c r="B31" s="171"/>
      <c r="C31" s="171"/>
      <c r="D31" s="171"/>
      <c r="E31" s="171"/>
      <c r="F31" s="172"/>
      <c r="H31" s="179"/>
      <c r="I31" s="180"/>
      <c r="J31" s="180"/>
      <c r="K31" s="180"/>
      <c r="L31" s="180"/>
      <c r="M31" s="181"/>
    </row>
    <row r="32" spans="1:16" ht="15" thickBot="1" x14ac:dyDescent="0.25">
      <c r="A32" s="173"/>
      <c r="B32" s="174"/>
      <c r="C32" s="174"/>
      <c r="D32" s="174"/>
      <c r="E32" s="174"/>
      <c r="F32" s="175"/>
      <c r="H32" s="182"/>
      <c r="I32" s="183"/>
      <c r="J32" s="183"/>
      <c r="K32" s="183"/>
      <c r="L32" s="183"/>
      <c r="M32" s="184"/>
    </row>
    <row r="33" spans="1:13" ht="15" thickBot="1" x14ac:dyDescent="0.25"/>
    <row r="34" spans="1:13" ht="15" thickBot="1" x14ac:dyDescent="0.25">
      <c r="A34" t="s">
        <v>39</v>
      </c>
      <c r="B34" s="164" t="s">
        <v>40</v>
      </c>
      <c r="C34" s="165"/>
      <c r="D34" s="165"/>
      <c r="E34" s="165"/>
      <c r="F34" s="166"/>
      <c r="H34" t="s">
        <v>41</v>
      </c>
      <c r="I34" s="164" t="s">
        <v>42</v>
      </c>
      <c r="J34" s="165"/>
      <c r="K34" s="165"/>
      <c r="L34" s="165"/>
      <c r="M34" s="166"/>
    </row>
    <row r="36" spans="1:13" ht="15.75" thickBot="1" x14ac:dyDescent="0.3">
      <c r="A36" s="98"/>
    </row>
    <row r="37" spans="1:13" x14ac:dyDescent="0.2">
      <c r="A37" s="167"/>
      <c r="B37" s="168"/>
      <c r="C37" s="168"/>
      <c r="D37" s="168"/>
      <c r="E37" s="168"/>
      <c r="F37" s="169"/>
      <c r="H37" s="176"/>
      <c r="I37" s="177"/>
      <c r="J37" s="177"/>
      <c r="K37" s="177"/>
      <c r="L37" s="177"/>
      <c r="M37" s="178"/>
    </row>
    <row r="38" spans="1:13" x14ac:dyDescent="0.2">
      <c r="A38" s="170"/>
      <c r="B38" s="171"/>
      <c r="C38" s="171"/>
      <c r="D38" s="171"/>
      <c r="E38" s="171"/>
      <c r="F38" s="172"/>
      <c r="H38" s="179"/>
      <c r="I38" s="180"/>
      <c r="J38" s="180"/>
      <c r="K38" s="180"/>
      <c r="L38" s="180"/>
      <c r="M38" s="181"/>
    </row>
    <row r="39" spans="1:13" x14ac:dyDescent="0.2">
      <c r="A39" s="170"/>
      <c r="B39" s="171"/>
      <c r="C39" s="171"/>
      <c r="D39" s="171"/>
      <c r="E39" s="171"/>
      <c r="F39" s="172"/>
      <c r="H39" s="179"/>
      <c r="I39" s="180"/>
      <c r="J39" s="180"/>
      <c r="K39" s="180"/>
      <c r="L39" s="180"/>
      <c r="M39" s="181"/>
    </row>
    <row r="40" spans="1:13" x14ac:dyDescent="0.2">
      <c r="A40" s="170"/>
      <c r="B40" s="171"/>
      <c r="C40" s="171"/>
      <c r="D40" s="171"/>
      <c r="E40" s="171"/>
      <c r="F40" s="172"/>
      <c r="H40" s="179"/>
      <c r="I40" s="180"/>
      <c r="J40" s="180"/>
      <c r="K40" s="180"/>
      <c r="L40" s="180"/>
      <c r="M40" s="181"/>
    </row>
    <row r="41" spans="1:13" x14ac:dyDescent="0.2">
      <c r="A41" s="170"/>
      <c r="B41" s="171"/>
      <c r="C41" s="171"/>
      <c r="D41" s="171"/>
      <c r="E41" s="171"/>
      <c r="F41" s="172"/>
      <c r="H41" s="179"/>
      <c r="I41" s="180"/>
      <c r="J41" s="180"/>
      <c r="K41" s="180"/>
      <c r="L41" s="180"/>
      <c r="M41" s="181"/>
    </row>
    <row r="42" spans="1:13" x14ac:dyDescent="0.2">
      <c r="A42" s="170"/>
      <c r="B42" s="171"/>
      <c r="C42" s="171"/>
      <c r="D42" s="171"/>
      <c r="E42" s="171"/>
      <c r="F42" s="172"/>
      <c r="H42" s="179"/>
      <c r="I42" s="180"/>
      <c r="J42" s="180"/>
      <c r="K42" s="180"/>
      <c r="L42" s="180"/>
      <c r="M42" s="181"/>
    </row>
    <row r="43" spans="1:13" x14ac:dyDescent="0.2">
      <c r="A43" s="170"/>
      <c r="B43" s="171"/>
      <c r="C43" s="171"/>
      <c r="D43" s="171"/>
      <c r="E43" s="171"/>
      <c r="F43" s="172"/>
      <c r="H43" s="179"/>
      <c r="I43" s="180"/>
      <c r="J43" s="180"/>
      <c r="K43" s="180"/>
      <c r="L43" s="180"/>
      <c r="M43" s="181"/>
    </row>
    <row r="44" spans="1:13" x14ac:dyDescent="0.2">
      <c r="A44" s="170"/>
      <c r="B44" s="171"/>
      <c r="C44" s="171"/>
      <c r="D44" s="171"/>
      <c r="E44" s="171"/>
      <c r="F44" s="172"/>
      <c r="H44" s="179"/>
      <c r="I44" s="180"/>
      <c r="J44" s="180"/>
      <c r="K44" s="180"/>
      <c r="L44" s="180"/>
      <c r="M44" s="181"/>
    </row>
    <row r="45" spans="1:13" x14ac:dyDescent="0.2">
      <c r="A45" s="170"/>
      <c r="B45" s="171"/>
      <c r="C45" s="171"/>
      <c r="D45" s="171"/>
      <c r="E45" s="171"/>
      <c r="F45" s="172"/>
      <c r="H45" s="179"/>
      <c r="I45" s="180"/>
      <c r="J45" s="180"/>
      <c r="K45" s="180"/>
      <c r="L45" s="180"/>
      <c r="M45" s="181"/>
    </row>
    <row r="46" spans="1:13" x14ac:dyDescent="0.2">
      <c r="A46" s="170"/>
      <c r="B46" s="171"/>
      <c r="C46" s="171"/>
      <c r="D46" s="171"/>
      <c r="E46" s="171"/>
      <c r="F46" s="172"/>
      <c r="H46" s="179"/>
      <c r="I46" s="180"/>
      <c r="J46" s="180"/>
      <c r="K46" s="180"/>
      <c r="L46" s="180"/>
      <c r="M46" s="181"/>
    </row>
    <row r="47" spans="1:13" x14ac:dyDescent="0.2">
      <c r="A47" s="170"/>
      <c r="B47" s="171"/>
      <c r="C47" s="171"/>
      <c r="D47" s="171"/>
      <c r="E47" s="171"/>
      <c r="F47" s="172"/>
      <c r="H47" s="179"/>
      <c r="I47" s="180"/>
      <c r="J47" s="180"/>
      <c r="K47" s="180"/>
      <c r="L47" s="180"/>
      <c r="M47" s="181"/>
    </row>
    <row r="48" spans="1:13" x14ac:dyDescent="0.2">
      <c r="A48" s="170"/>
      <c r="B48" s="171"/>
      <c r="C48" s="171"/>
      <c r="D48" s="171"/>
      <c r="E48" s="171"/>
      <c r="F48" s="172"/>
      <c r="H48" s="179"/>
      <c r="I48" s="180"/>
      <c r="J48" s="180"/>
      <c r="K48" s="180"/>
      <c r="L48" s="180"/>
      <c r="M48" s="181"/>
    </row>
    <row r="49" spans="1:13" x14ac:dyDescent="0.2">
      <c r="A49" s="170"/>
      <c r="B49" s="171"/>
      <c r="C49" s="171"/>
      <c r="D49" s="171"/>
      <c r="E49" s="171"/>
      <c r="F49" s="172"/>
      <c r="H49" s="179"/>
      <c r="I49" s="180"/>
      <c r="J49" s="180"/>
      <c r="K49" s="180"/>
      <c r="L49" s="180"/>
      <c r="M49" s="181"/>
    </row>
    <row r="50" spans="1:13" ht="15" thickBot="1" x14ac:dyDescent="0.25">
      <c r="A50" s="173"/>
      <c r="B50" s="174"/>
      <c r="C50" s="174"/>
      <c r="D50" s="174"/>
      <c r="E50" s="174"/>
      <c r="F50" s="175"/>
      <c r="H50" s="182"/>
      <c r="I50" s="183"/>
      <c r="J50" s="183"/>
      <c r="K50" s="183"/>
      <c r="L50" s="183"/>
      <c r="M50" s="184"/>
    </row>
    <row r="51" spans="1:13" ht="15" thickBot="1" x14ac:dyDescent="0.25">
      <c r="J51" s="97"/>
      <c r="K51" s="97"/>
      <c r="L51" s="97"/>
      <c r="M51" s="97"/>
    </row>
    <row r="52" spans="1:13" ht="15" thickBot="1" x14ac:dyDescent="0.25">
      <c r="A52" t="s">
        <v>43</v>
      </c>
      <c r="B52" s="164" t="s">
        <v>44</v>
      </c>
      <c r="C52" s="165"/>
      <c r="D52" s="165"/>
      <c r="E52" s="165"/>
      <c r="F52" s="166"/>
      <c r="H52" t="s">
        <v>45</v>
      </c>
      <c r="I52" s="164" t="s">
        <v>46</v>
      </c>
      <c r="J52" s="165"/>
      <c r="K52" s="165"/>
      <c r="L52" s="165"/>
      <c r="M52" s="166"/>
    </row>
    <row r="53" spans="1:13" ht="15" thickBot="1" x14ac:dyDescent="0.25">
      <c r="J53" s="97"/>
      <c r="K53" s="97"/>
      <c r="L53" s="97"/>
      <c r="M53" s="97"/>
    </row>
    <row r="54" spans="1:13" x14ac:dyDescent="0.2">
      <c r="A54" s="167"/>
      <c r="B54" s="168"/>
      <c r="C54" s="168"/>
      <c r="D54" s="168"/>
      <c r="E54" s="168"/>
      <c r="F54" s="169"/>
      <c r="H54" s="176"/>
      <c r="I54" s="177"/>
      <c r="J54" s="177"/>
      <c r="K54" s="177"/>
      <c r="L54" s="177"/>
      <c r="M54" s="178"/>
    </row>
    <row r="55" spans="1:13" x14ac:dyDescent="0.2">
      <c r="A55" s="170"/>
      <c r="B55" s="171"/>
      <c r="C55" s="171"/>
      <c r="D55" s="171"/>
      <c r="E55" s="171"/>
      <c r="F55" s="172"/>
      <c r="H55" s="179"/>
      <c r="I55" s="180"/>
      <c r="J55" s="180"/>
      <c r="K55" s="180"/>
      <c r="L55" s="180"/>
      <c r="M55" s="181"/>
    </row>
    <row r="56" spans="1:13" x14ac:dyDescent="0.2">
      <c r="A56" s="170"/>
      <c r="B56" s="171"/>
      <c r="C56" s="171"/>
      <c r="D56" s="171"/>
      <c r="E56" s="171"/>
      <c r="F56" s="172"/>
      <c r="H56" s="179"/>
      <c r="I56" s="180"/>
      <c r="J56" s="180"/>
      <c r="K56" s="180"/>
      <c r="L56" s="180"/>
      <c r="M56" s="181"/>
    </row>
    <row r="57" spans="1:13" x14ac:dyDescent="0.2">
      <c r="A57" s="170"/>
      <c r="B57" s="171"/>
      <c r="C57" s="171"/>
      <c r="D57" s="171"/>
      <c r="E57" s="171"/>
      <c r="F57" s="172"/>
      <c r="H57" s="179"/>
      <c r="I57" s="180"/>
      <c r="J57" s="180"/>
      <c r="K57" s="180"/>
      <c r="L57" s="180"/>
      <c r="M57" s="181"/>
    </row>
    <row r="58" spans="1:13" x14ac:dyDescent="0.2">
      <c r="A58" s="170"/>
      <c r="B58" s="171"/>
      <c r="C58" s="171"/>
      <c r="D58" s="171"/>
      <c r="E58" s="171"/>
      <c r="F58" s="172"/>
      <c r="H58" s="179"/>
      <c r="I58" s="180"/>
      <c r="J58" s="180"/>
      <c r="K58" s="180"/>
      <c r="L58" s="180"/>
      <c r="M58" s="181"/>
    </row>
    <row r="59" spans="1:13" x14ac:dyDescent="0.2">
      <c r="A59" s="170"/>
      <c r="B59" s="171"/>
      <c r="C59" s="171"/>
      <c r="D59" s="171"/>
      <c r="E59" s="171"/>
      <c r="F59" s="172"/>
      <c r="H59" s="179"/>
      <c r="I59" s="180"/>
      <c r="J59" s="180"/>
      <c r="K59" s="180"/>
      <c r="L59" s="180"/>
      <c r="M59" s="181"/>
    </row>
    <row r="60" spans="1:13" x14ac:dyDescent="0.2">
      <c r="A60" s="170"/>
      <c r="B60" s="171"/>
      <c r="C60" s="171"/>
      <c r="D60" s="171"/>
      <c r="E60" s="171"/>
      <c r="F60" s="172"/>
      <c r="H60" s="179"/>
      <c r="I60" s="180"/>
      <c r="J60" s="180"/>
      <c r="K60" s="180"/>
      <c r="L60" s="180"/>
      <c r="M60" s="181"/>
    </row>
    <row r="61" spans="1:13" x14ac:dyDescent="0.2">
      <c r="A61" s="170"/>
      <c r="B61" s="171"/>
      <c r="C61" s="171"/>
      <c r="D61" s="171"/>
      <c r="E61" s="171"/>
      <c r="F61" s="172"/>
      <c r="H61" s="179"/>
      <c r="I61" s="180"/>
      <c r="J61" s="180"/>
      <c r="K61" s="180"/>
      <c r="L61" s="180"/>
      <c r="M61" s="181"/>
    </row>
    <row r="62" spans="1:13" x14ac:dyDescent="0.2">
      <c r="A62" s="170"/>
      <c r="B62" s="171"/>
      <c r="C62" s="171"/>
      <c r="D62" s="171"/>
      <c r="E62" s="171"/>
      <c r="F62" s="172"/>
      <c r="H62" s="179"/>
      <c r="I62" s="180"/>
      <c r="J62" s="180"/>
      <c r="K62" s="180"/>
      <c r="L62" s="180"/>
      <c r="M62" s="181"/>
    </row>
    <row r="63" spans="1:13" x14ac:dyDescent="0.2">
      <c r="A63" s="170"/>
      <c r="B63" s="171"/>
      <c r="C63" s="171"/>
      <c r="D63" s="171"/>
      <c r="E63" s="171"/>
      <c r="F63" s="172"/>
      <c r="H63" s="179"/>
      <c r="I63" s="180"/>
      <c r="J63" s="180"/>
      <c r="K63" s="180"/>
      <c r="L63" s="180"/>
      <c r="M63" s="181"/>
    </row>
    <row r="64" spans="1:13" x14ac:dyDescent="0.2">
      <c r="A64" s="170"/>
      <c r="B64" s="171"/>
      <c r="C64" s="171"/>
      <c r="D64" s="171"/>
      <c r="E64" s="171"/>
      <c r="F64" s="172"/>
      <c r="H64" s="179"/>
      <c r="I64" s="180"/>
      <c r="J64" s="180"/>
      <c r="K64" s="180"/>
      <c r="L64" s="180"/>
      <c r="M64" s="181"/>
    </row>
    <row r="65" spans="1:13" x14ac:dyDescent="0.2">
      <c r="A65" s="170"/>
      <c r="B65" s="171"/>
      <c r="C65" s="171"/>
      <c r="D65" s="171"/>
      <c r="E65" s="171"/>
      <c r="F65" s="172"/>
      <c r="H65" s="179"/>
      <c r="I65" s="180"/>
      <c r="J65" s="180"/>
      <c r="K65" s="180"/>
      <c r="L65" s="180"/>
      <c r="M65" s="181"/>
    </row>
    <row r="66" spans="1:13" x14ac:dyDescent="0.2">
      <c r="A66" s="170"/>
      <c r="B66" s="171"/>
      <c r="C66" s="171"/>
      <c r="D66" s="171"/>
      <c r="E66" s="171"/>
      <c r="F66" s="172"/>
      <c r="H66" s="179"/>
      <c r="I66" s="180"/>
      <c r="J66" s="180"/>
      <c r="K66" s="180"/>
      <c r="L66" s="180"/>
      <c r="M66" s="181"/>
    </row>
    <row r="67" spans="1:13" ht="15" thickBot="1" x14ac:dyDescent="0.25">
      <c r="A67" s="173"/>
      <c r="B67" s="174"/>
      <c r="C67" s="174"/>
      <c r="D67" s="174"/>
      <c r="E67" s="174"/>
      <c r="F67" s="175"/>
      <c r="H67" s="182"/>
      <c r="I67" s="183"/>
      <c r="J67" s="183"/>
      <c r="K67" s="183"/>
      <c r="L67" s="183"/>
      <c r="M67" s="184"/>
    </row>
    <row r="68" spans="1:13" ht="15" thickBot="1" x14ac:dyDescent="0.25"/>
    <row r="69" spans="1:13" ht="15" thickBot="1" x14ac:dyDescent="0.25">
      <c r="A69" t="s">
        <v>47</v>
      </c>
      <c r="B69" s="186" t="s">
        <v>48</v>
      </c>
      <c r="C69" s="187"/>
      <c r="D69" s="187"/>
      <c r="E69" s="187"/>
      <c r="F69" s="188"/>
      <c r="H69" t="s">
        <v>49</v>
      </c>
      <c r="I69" s="164" t="s">
        <v>50</v>
      </c>
      <c r="J69" s="165"/>
      <c r="K69" s="165"/>
      <c r="L69" s="165"/>
      <c r="M69" s="166"/>
    </row>
    <row r="70" spans="1:13" ht="15" thickBot="1" x14ac:dyDescent="0.25"/>
    <row r="71" spans="1:13" x14ac:dyDescent="0.2">
      <c r="A71" s="111"/>
      <c r="B71" s="112"/>
      <c r="C71" s="112"/>
      <c r="D71" s="112"/>
      <c r="E71" s="112"/>
      <c r="F71" s="113"/>
      <c r="H71" s="111"/>
      <c r="I71" s="112"/>
      <c r="J71" s="112"/>
      <c r="K71" s="112"/>
      <c r="L71" s="112"/>
      <c r="M71" s="113"/>
    </row>
    <row r="72" spans="1:13" x14ac:dyDescent="0.2">
      <c r="A72" s="114"/>
      <c r="F72" s="115"/>
      <c r="H72" s="114"/>
      <c r="M72" s="115"/>
    </row>
    <row r="73" spans="1:13" x14ac:dyDescent="0.2">
      <c r="A73" s="114"/>
      <c r="F73" s="115"/>
      <c r="H73" s="114"/>
      <c r="M73" s="115"/>
    </row>
    <row r="74" spans="1:13" x14ac:dyDescent="0.2">
      <c r="A74" s="114"/>
      <c r="F74" s="115"/>
      <c r="H74" s="114"/>
      <c r="M74" s="115"/>
    </row>
    <row r="75" spans="1:13" x14ac:dyDescent="0.2">
      <c r="A75" s="114"/>
      <c r="F75" s="115"/>
      <c r="H75" s="114"/>
      <c r="M75" s="115"/>
    </row>
    <row r="76" spans="1:13" x14ac:dyDescent="0.2">
      <c r="A76" s="114"/>
      <c r="F76" s="115"/>
      <c r="H76" s="114"/>
      <c r="M76" s="115"/>
    </row>
    <row r="77" spans="1:13" x14ac:dyDescent="0.2">
      <c r="A77" s="114"/>
      <c r="F77" s="115"/>
      <c r="H77" s="114"/>
      <c r="M77" s="115"/>
    </row>
    <row r="78" spans="1:13" x14ac:dyDescent="0.2">
      <c r="A78" s="114"/>
      <c r="F78" s="115"/>
      <c r="H78" s="114"/>
      <c r="M78" s="115"/>
    </row>
    <row r="79" spans="1:13" x14ac:dyDescent="0.2">
      <c r="A79" s="114"/>
      <c r="F79" s="115"/>
      <c r="H79" s="114"/>
      <c r="M79" s="115"/>
    </row>
    <row r="80" spans="1:13" x14ac:dyDescent="0.2">
      <c r="A80" s="114"/>
      <c r="F80" s="115"/>
      <c r="H80" s="114"/>
      <c r="M80" s="115"/>
    </row>
    <row r="81" spans="1:13" x14ac:dyDescent="0.2">
      <c r="A81" s="114"/>
      <c r="F81" s="115"/>
      <c r="H81" s="114"/>
      <c r="M81" s="115"/>
    </row>
    <row r="82" spans="1:13" x14ac:dyDescent="0.2">
      <c r="A82" s="114"/>
      <c r="F82" s="115"/>
      <c r="H82" s="114"/>
      <c r="M82" s="115"/>
    </row>
    <row r="83" spans="1:13" x14ac:dyDescent="0.2">
      <c r="A83" s="114"/>
      <c r="F83" s="115"/>
      <c r="H83" s="114"/>
      <c r="M83" s="115"/>
    </row>
    <row r="84" spans="1:13" ht="15" thickBot="1" x14ac:dyDescent="0.25">
      <c r="A84" s="116"/>
      <c r="B84" s="117"/>
      <c r="C84" s="117"/>
      <c r="D84" s="117"/>
      <c r="E84" s="117"/>
      <c r="F84" s="118"/>
      <c r="H84" s="116"/>
      <c r="I84" s="117"/>
      <c r="J84" s="117"/>
      <c r="K84" s="117"/>
      <c r="L84" s="117"/>
      <c r="M84" s="118"/>
    </row>
    <row r="85" spans="1:13" ht="15" thickBot="1" x14ac:dyDescent="0.25"/>
    <row r="86" spans="1:13" ht="15" thickBot="1" x14ac:dyDescent="0.25">
      <c r="A86" t="s">
        <v>51</v>
      </c>
      <c r="B86" s="119"/>
      <c r="C86" s="120" t="s">
        <v>52</v>
      </c>
      <c r="D86" s="120"/>
      <c r="E86" s="120"/>
      <c r="F86" s="121"/>
      <c r="H86" t="s">
        <v>53</v>
      </c>
      <c r="I86" s="119"/>
      <c r="J86" s="120" t="s">
        <v>54</v>
      </c>
      <c r="K86" s="120"/>
      <c r="L86" s="120"/>
      <c r="M86" s="121"/>
    </row>
    <row r="87" spans="1:13" ht="15" thickBot="1" x14ac:dyDescent="0.25"/>
    <row r="88" spans="1:13" x14ac:dyDescent="0.2">
      <c r="A88" s="111"/>
      <c r="B88" s="112"/>
      <c r="C88" s="112"/>
      <c r="D88" s="112"/>
      <c r="E88" s="112"/>
      <c r="F88" s="113"/>
      <c r="H88" s="111"/>
      <c r="I88" s="112"/>
      <c r="J88" s="112"/>
      <c r="K88" s="112"/>
      <c r="L88" s="112"/>
      <c r="M88" s="113"/>
    </row>
    <row r="89" spans="1:13" x14ac:dyDescent="0.2">
      <c r="A89" s="114"/>
      <c r="F89" s="115"/>
      <c r="H89" s="114"/>
      <c r="M89" s="115"/>
    </row>
    <row r="90" spans="1:13" x14ac:dyDescent="0.2">
      <c r="A90" s="114"/>
      <c r="F90" s="115"/>
      <c r="H90" s="114"/>
      <c r="M90" s="115"/>
    </row>
    <row r="91" spans="1:13" x14ac:dyDescent="0.2">
      <c r="A91" s="114"/>
      <c r="F91" s="115"/>
      <c r="H91" s="114"/>
      <c r="M91" s="115"/>
    </row>
    <row r="92" spans="1:13" x14ac:dyDescent="0.2">
      <c r="A92" s="114"/>
      <c r="F92" s="115"/>
      <c r="H92" s="114"/>
      <c r="M92" s="115"/>
    </row>
    <row r="93" spans="1:13" x14ac:dyDescent="0.2">
      <c r="A93" s="114"/>
      <c r="F93" s="115"/>
      <c r="H93" s="114"/>
      <c r="M93" s="115"/>
    </row>
    <row r="94" spans="1:13" x14ac:dyDescent="0.2">
      <c r="A94" s="114"/>
      <c r="F94" s="115"/>
      <c r="H94" s="114"/>
      <c r="M94" s="115"/>
    </row>
    <row r="95" spans="1:13" x14ac:dyDescent="0.2">
      <c r="A95" s="114"/>
      <c r="F95" s="115"/>
      <c r="H95" s="114"/>
      <c r="M95" s="115"/>
    </row>
    <row r="96" spans="1:13" x14ac:dyDescent="0.2">
      <c r="A96" s="114"/>
      <c r="F96" s="115"/>
      <c r="H96" s="114"/>
      <c r="M96" s="115"/>
    </row>
    <row r="97" spans="1:13" x14ac:dyDescent="0.2">
      <c r="A97" s="114"/>
      <c r="F97" s="115"/>
      <c r="H97" s="114"/>
      <c r="M97" s="115"/>
    </row>
    <row r="98" spans="1:13" x14ac:dyDescent="0.2">
      <c r="A98" s="114"/>
      <c r="F98" s="115"/>
      <c r="H98" s="114"/>
      <c r="M98" s="115"/>
    </row>
    <row r="99" spans="1:13" x14ac:dyDescent="0.2">
      <c r="A99" s="114"/>
      <c r="F99" s="115"/>
      <c r="H99" s="114"/>
      <c r="M99" s="115"/>
    </row>
    <row r="100" spans="1:13" x14ac:dyDescent="0.2">
      <c r="A100" s="114"/>
      <c r="F100" s="115"/>
      <c r="H100" s="114"/>
      <c r="M100" s="115"/>
    </row>
    <row r="101" spans="1:13" ht="15" thickBot="1" x14ac:dyDescent="0.25">
      <c r="A101" s="116"/>
      <c r="B101" s="117"/>
      <c r="C101" s="117"/>
      <c r="D101" s="117"/>
      <c r="E101" s="117"/>
      <c r="F101" s="118"/>
      <c r="H101" s="116"/>
      <c r="I101" s="117"/>
      <c r="J101" s="117"/>
      <c r="K101" s="117"/>
      <c r="L101" s="117"/>
      <c r="M101" s="118"/>
    </row>
    <row r="102" spans="1:13" ht="15" thickBot="1" x14ac:dyDescent="0.25"/>
    <row r="103" spans="1:13" ht="15" thickBot="1" x14ac:dyDescent="0.25">
      <c r="A103" t="s">
        <v>55</v>
      </c>
      <c r="B103" s="119"/>
      <c r="C103" s="120" t="s">
        <v>56</v>
      </c>
      <c r="D103" s="120"/>
      <c r="E103" s="120"/>
      <c r="F103" s="121"/>
      <c r="H103" t="s">
        <v>57</v>
      </c>
      <c r="I103" s="119"/>
      <c r="J103" s="120" t="s">
        <v>58</v>
      </c>
      <c r="K103" s="120"/>
      <c r="L103" s="120"/>
      <c r="M103" s="121"/>
    </row>
    <row r="104" spans="1:13" ht="15" thickBot="1" x14ac:dyDescent="0.25"/>
    <row r="105" spans="1:13" x14ac:dyDescent="0.2">
      <c r="A105" s="111"/>
      <c r="B105" s="112"/>
      <c r="C105" s="112"/>
      <c r="D105" s="112"/>
      <c r="E105" s="112"/>
      <c r="F105" s="113"/>
      <c r="H105" s="111"/>
      <c r="I105" s="112"/>
      <c r="J105" s="112"/>
      <c r="K105" s="112"/>
      <c r="L105" s="112"/>
      <c r="M105" s="113"/>
    </row>
    <row r="106" spans="1:13" x14ac:dyDescent="0.2">
      <c r="A106" s="114"/>
      <c r="F106" s="115"/>
      <c r="H106" s="114"/>
      <c r="M106" s="115"/>
    </row>
    <row r="107" spans="1:13" x14ac:dyDescent="0.2">
      <c r="A107" s="114"/>
      <c r="F107" s="115"/>
      <c r="H107" s="114"/>
      <c r="M107" s="115"/>
    </row>
    <row r="108" spans="1:13" x14ac:dyDescent="0.2">
      <c r="A108" s="114"/>
      <c r="F108" s="115"/>
      <c r="H108" s="114"/>
      <c r="M108" s="115"/>
    </row>
    <row r="109" spans="1:13" x14ac:dyDescent="0.2">
      <c r="A109" s="114"/>
      <c r="F109" s="115"/>
      <c r="H109" s="114"/>
      <c r="M109" s="115"/>
    </row>
    <row r="110" spans="1:13" x14ac:dyDescent="0.2">
      <c r="A110" s="114"/>
      <c r="F110" s="115"/>
      <c r="H110" s="114"/>
      <c r="M110" s="115"/>
    </row>
    <row r="111" spans="1:13" x14ac:dyDescent="0.2">
      <c r="A111" s="114"/>
      <c r="F111" s="115"/>
      <c r="H111" s="114"/>
      <c r="M111" s="115"/>
    </row>
    <row r="112" spans="1:13" x14ac:dyDescent="0.2">
      <c r="A112" s="114"/>
      <c r="F112" s="115"/>
      <c r="H112" s="114"/>
      <c r="M112" s="115"/>
    </row>
    <row r="113" spans="1:13" x14ac:dyDescent="0.2">
      <c r="A113" s="114"/>
      <c r="F113" s="115"/>
      <c r="H113" s="114"/>
      <c r="M113" s="115"/>
    </row>
    <row r="114" spans="1:13" x14ac:dyDescent="0.2">
      <c r="A114" s="114"/>
      <c r="F114" s="115"/>
      <c r="H114" s="114"/>
      <c r="M114" s="115"/>
    </row>
    <row r="115" spans="1:13" x14ac:dyDescent="0.2">
      <c r="A115" s="114"/>
      <c r="F115" s="115"/>
      <c r="H115" s="114"/>
      <c r="M115" s="115"/>
    </row>
    <row r="116" spans="1:13" x14ac:dyDescent="0.2">
      <c r="A116" s="114"/>
      <c r="F116" s="115"/>
      <c r="H116" s="114"/>
      <c r="M116" s="115"/>
    </row>
    <row r="117" spans="1:13" x14ac:dyDescent="0.2">
      <c r="A117" s="114"/>
      <c r="F117" s="115"/>
      <c r="H117" s="114"/>
      <c r="M117" s="115"/>
    </row>
    <row r="118" spans="1:13" ht="15" thickBot="1" x14ac:dyDescent="0.25">
      <c r="A118" s="116"/>
      <c r="B118" s="117"/>
      <c r="C118" s="117"/>
      <c r="D118" s="117"/>
      <c r="E118" s="117"/>
      <c r="F118" s="118"/>
      <c r="H118" s="116"/>
      <c r="I118" s="117"/>
      <c r="J118" s="117"/>
      <c r="K118" s="117"/>
      <c r="L118" s="117"/>
      <c r="M118" s="118"/>
    </row>
    <row r="119" spans="1:13" ht="15" thickBot="1" x14ac:dyDescent="0.25"/>
    <row r="120" spans="1:13" ht="15" thickBot="1" x14ac:dyDescent="0.25">
      <c r="A120" t="s">
        <v>59</v>
      </c>
      <c r="B120" s="119"/>
      <c r="C120" s="120" t="s">
        <v>60</v>
      </c>
      <c r="D120" s="120"/>
      <c r="E120" s="120"/>
      <c r="F120" s="121"/>
      <c r="H120" t="s">
        <v>61</v>
      </c>
      <c r="I120" s="119"/>
      <c r="J120" s="120" t="s">
        <v>62</v>
      </c>
      <c r="K120" s="120"/>
      <c r="L120" s="120"/>
      <c r="M120" s="121"/>
    </row>
    <row r="121" spans="1:13" ht="15" thickBot="1" x14ac:dyDescent="0.25"/>
    <row r="122" spans="1:13" x14ac:dyDescent="0.2">
      <c r="A122" s="111"/>
      <c r="B122" s="112"/>
      <c r="C122" s="112"/>
      <c r="D122" s="112"/>
      <c r="E122" s="112"/>
      <c r="F122" s="113"/>
      <c r="H122" s="111"/>
      <c r="I122" s="112"/>
      <c r="J122" s="112"/>
      <c r="K122" s="112"/>
      <c r="L122" s="112"/>
      <c r="M122" s="113"/>
    </row>
    <row r="123" spans="1:13" x14ac:dyDescent="0.2">
      <c r="A123" s="114"/>
      <c r="F123" s="115"/>
      <c r="H123" s="114"/>
      <c r="M123" s="115"/>
    </row>
    <row r="124" spans="1:13" x14ac:dyDescent="0.2">
      <c r="A124" s="114"/>
      <c r="F124" s="115"/>
      <c r="H124" s="114"/>
      <c r="M124" s="115"/>
    </row>
    <row r="125" spans="1:13" x14ac:dyDescent="0.2">
      <c r="A125" s="114"/>
      <c r="F125" s="115"/>
      <c r="H125" s="114"/>
      <c r="M125" s="115"/>
    </row>
    <row r="126" spans="1:13" x14ac:dyDescent="0.2">
      <c r="A126" s="114"/>
      <c r="F126" s="115"/>
      <c r="H126" s="114"/>
      <c r="M126" s="115"/>
    </row>
    <row r="127" spans="1:13" x14ac:dyDescent="0.2">
      <c r="A127" s="114"/>
      <c r="F127" s="115"/>
      <c r="H127" s="114"/>
      <c r="M127" s="115"/>
    </row>
    <row r="128" spans="1:13" x14ac:dyDescent="0.2">
      <c r="A128" s="114"/>
      <c r="F128" s="115"/>
      <c r="H128" s="114"/>
      <c r="M128" s="115"/>
    </row>
    <row r="129" spans="1:13" x14ac:dyDescent="0.2">
      <c r="A129" s="114"/>
      <c r="F129" s="115"/>
      <c r="H129" s="114"/>
      <c r="M129" s="115"/>
    </row>
    <row r="130" spans="1:13" x14ac:dyDescent="0.2">
      <c r="A130" s="114"/>
      <c r="F130" s="115"/>
      <c r="H130" s="114"/>
      <c r="M130" s="115"/>
    </row>
    <row r="131" spans="1:13" x14ac:dyDescent="0.2">
      <c r="A131" s="114"/>
      <c r="F131" s="115"/>
      <c r="H131" s="114"/>
      <c r="M131" s="115"/>
    </row>
    <row r="132" spans="1:13" x14ac:dyDescent="0.2">
      <c r="A132" s="114"/>
      <c r="F132" s="115"/>
      <c r="H132" s="114"/>
      <c r="M132" s="115"/>
    </row>
    <row r="133" spans="1:13" x14ac:dyDescent="0.2">
      <c r="A133" s="114"/>
      <c r="F133" s="115"/>
      <c r="H133" s="114"/>
      <c r="M133" s="115"/>
    </row>
    <row r="134" spans="1:13" x14ac:dyDescent="0.2">
      <c r="A134" s="114"/>
      <c r="F134" s="115"/>
      <c r="H134" s="114"/>
      <c r="M134" s="115"/>
    </row>
    <row r="135" spans="1:13" ht="15" thickBot="1" x14ac:dyDescent="0.25">
      <c r="A135" s="116"/>
      <c r="B135" s="117"/>
      <c r="C135" s="117"/>
      <c r="D135" s="117"/>
      <c r="E135" s="117"/>
      <c r="F135" s="118"/>
      <c r="H135" s="116"/>
      <c r="I135" s="117"/>
      <c r="J135" s="117"/>
      <c r="K135" s="117"/>
      <c r="L135" s="117"/>
      <c r="M135" s="118"/>
    </row>
    <row r="136" spans="1:13" ht="15" thickBot="1" x14ac:dyDescent="0.25"/>
    <row r="137" spans="1:13" ht="15" thickBot="1" x14ac:dyDescent="0.25">
      <c r="A137" t="s">
        <v>63</v>
      </c>
      <c r="B137" s="119"/>
      <c r="C137" s="120" t="s">
        <v>64</v>
      </c>
      <c r="D137" s="120"/>
      <c r="E137" s="120"/>
      <c r="F137" s="121"/>
      <c r="H137" t="s">
        <v>65</v>
      </c>
      <c r="I137" s="119" t="s">
        <v>66</v>
      </c>
      <c r="J137" s="120"/>
      <c r="K137" s="120"/>
      <c r="L137" s="120"/>
      <c r="M137" s="121"/>
    </row>
  </sheetData>
  <mergeCells count="16">
    <mergeCell ref="B69:F69"/>
    <mergeCell ref="I69:M69"/>
    <mergeCell ref="A37:F50"/>
    <mergeCell ref="H37:M50"/>
    <mergeCell ref="B52:F52"/>
    <mergeCell ref="I52:M52"/>
    <mergeCell ref="A54:F67"/>
    <mergeCell ref="H54:M67"/>
    <mergeCell ref="B34:F34"/>
    <mergeCell ref="I34:M34"/>
    <mergeCell ref="A2:F15"/>
    <mergeCell ref="H2:M15"/>
    <mergeCell ref="I17:M17"/>
    <mergeCell ref="B17:F17"/>
    <mergeCell ref="A19:F32"/>
    <mergeCell ref="H19:M32"/>
  </mergeCells>
  <pageMargins left="0.7" right="0.7" top="0.75" bottom="0.75" header="0.3" footer="0.3"/>
  <pageSetup paperSize="9"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61"/>
  <sheetViews>
    <sheetView workbookViewId="0">
      <selection activeCell="Q6" sqref="Q6"/>
    </sheetView>
  </sheetViews>
  <sheetFormatPr defaultColWidth="8.875" defaultRowHeight="12.75" x14ac:dyDescent="0.2"/>
  <cols>
    <col min="1" max="1" width="1" style="40" customWidth="1"/>
    <col min="2" max="2" width="1.25" style="40" customWidth="1"/>
    <col min="3" max="3" width="0.875" style="40" customWidth="1"/>
    <col min="4" max="4" width="7.625" style="40" customWidth="1"/>
    <col min="5" max="5" width="7.125" style="40" customWidth="1"/>
    <col min="6" max="6" width="11" style="40" customWidth="1"/>
    <col min="7" max="7" width="14.375" style="40" customWidth="1"/>
    <col min="8" max="8" width="6.25" style="40" customWidth="1"/>
    <col min="9" max="9" width="2" style="40" customWidth="1"/>
    <col min="10" max="10" width="6.625" style="40" customWidth="1"/>
    <col min="11" max="11" width="8.125" style="40" customWidth="1"/>
    <col min="12" max="12" width="9" style="40" customWidth="1"/>
    <col min="13" max="13" width="6.5" style="40" hidden="1" customWidth="1"/>
    <col min="14" max="14" width="9" style="40" customWidth="1"/>
    <col min="15" max="15" width="12.625" style="40" customWidth="1"/>
    <col min="16" max="16" width="7.125" style="40" customWidth="1"/>
    <col min="17" max="17" width="8.5" style="40" customWidth="1"/>
    <col min="18" max="18" width="7.5" style="40" customWidth="1"/>
    <col min="19" max="19" width="3.125" style="40" customWidth="1"/>
    <col min="20" max="20" width="1.75" style="40" customWidth="1"/>
    <col min="21" max="21" width="5" style="40" customWidth="1"/>
    <col min="22" max="22" width="16.25" style="40" hidden="1" customWidth="1"/>
    <col min="23" max="23" width="8.125" style="40" hidden="1" customWidth="1"/>
    <col min="24" max="24" width="7.625" style="40" hidden="1" customWidth="1"/>
    <col min="25" max="25" width="7.875" style="40" hidden="1" customWidth="1"/>
    <col min="26" max="26" width="8" style="40" hidden="1" customWidth="1"/>
    <col min="27" max="27" width="9.75" style="40" hidden="1" customWidth="1"/>
    <col min="28" max="29" width="10.25" style="40" hidden="1" customWidth="1"/>
    <col min="30" max="30" width="9" style="40" hidden="1" customWidth="1"/>
    <col min="31" max="31" width="10.5" style="40" hidden="1" customWidth="1"/>
    <col min="32" max="32" width="13.75" style="40" hidden="1" customWidth="1"/>
    <col min="33" max="33" width="11.75" style="40" hidden="1" customWidth="1"/>
    <col min="34" max="34" width="11.25" style="40" hidden="1" customWidth="1"/>
    <col min="35" max="35" width="12.125" style="39" hidden="1" customWidth="1"/>
    <col min="36" max="36" width="12.25" style="40" hidden="1" customWidth="1"/>
    <col min="37" max="37" width="26.25" style="40" hidden="1" customWidth="1"/>
    <col min="38" max="38" width="12.875" style="40" hidden="1" customWidth="1"/>
    <col min="39" max="39" width="8.125" style="40" hidden="1" customWidth="1"/>
    <col min="40" max="40" width="6.875" style="40" hidden="1" customWidth="1"/>
    <col min="41" max="41" width="6.75" style="40" hidden="1" customWidth="1"/>
    <col min="42" max="42" width="6.625" style="40" hidden="1" customWidth="1"/>
    <col min="43" max="43" width="6.25" style="40" hidden="1" customWidth="1"/>
    <col min="44" max="44" width="6" style="40" hidden="1" customWidth="1"/>
    <col min="45" max="61" width="8.875" style="40" hidden="1" customWidth="1"/>
    <col min="62" max="62" width="8.875" style="40" customWidth="1"/>
    <col min="63" max="256" width="8.875" style="40"/>
    <col min="257" max="257" width="1" style="40" customWidth="1"/>
    <col min="258" max="258" width="1.25" style="40" customWidth="1"/>
    <col min="259" max="259" width="0.875" style="40" customWidth="1"/>
    <col min="260" max="260" width="7.625" style="40" customWidth="1"/>
    <col min="261" max="261" width="7.125" style="40" customWidth="1"/>
    <col min="262" max="262" width="11" style="40" customWidth="1"/>
    <col min="263" max="263" width="14.375" style="40" customWidth="1"/>
    <col min="264" max="264" width="6.25" style="40" customWidth="1"/>
    <col min="265" max="265" width="2" style="40" customWidth="1"/>
    <col min="266" max="266" width="6.625" style="40" customWidth="1"/>
    <col min="267" max="267" width="8.125" style="40" customWidth="1"/>
    <col min="268" max="268" width="9" style="40" customWidth="1"/>
    <col min="269" max="269" width="0" style="40" hidden="1" customWidth="1"/>
    <col min="270" max="270" width="9" style="40" customWidth="1"/>
    <col min="271" max="271" width="11" style="40" customWidth="1"/>
    <col min="272" max="272" width="7.125" style="40" customWidth="1"/>
    <col min="273" max="273" width="8.5" style="40" customWidth="1"/>
    <col min="274" max="274" width="7.5" style="40" customWidth="1"/>
    <col min="275" max="275" width="3.125" style="40" customWidth="1"/>
    <col min="276" max="276" width="1.75" style="40" customWidth="1"/>
    <col min="277" max="277" width="5" style="40" customWidth="1"/>
    <col min="278" max="317" width="0" style="40" hidden="1" customWidth="1"/>
    <col min="318" max="318" width="8.875" style="40" customWidth="1"/>
    <col min="319" max="512" width="8.875" style="40"/>
    <col min="513" max="513" width="1" style="40" customWidth="1"/>
    <col min="514" max="514" width="1.25" style="40" customWidth="1"/>
    <col min="515" max="515" width="0.875" style="40" customWidth="1"/>
    <col min="516" max="516" width="7.625" style="40" customWidth="1"/>
    <col min="517" max="517" width="7.125" style="40" customWidth="1"/>
    <col min="518" max="518" width="11" style="40" customWidth="1"/>
    <col min="519" max="519" width="14.375" style="40" customWidth="1"/>
    <col min="520" max="520" width="6.25" style="40" customWidth="1"/>
    <col min="521" max="521" width="2" style="40" customWidth="1"/>
    <col min="522" max="522" width="6.625" style="40" customWidth="1"/>
    <col min="523" max="523" width="8.125" style="40" customWidth="1"/>
    <col min="524" max="524" width="9" style="40" customWidth="1"/>
    <col min="525" max="525" width="0" style="40" hidden="1" customWidth="1"/>
    <col min="526" max="526" width="9" style="40" customWidth="1"/>
    <col min="527" max="527" width="11" style="40" customWidth="1"/>
    <col min="528" max="528" width="7.125" style="40" customWidth="1"/>
    <col min="529" max="529" width="8.5" style="40" customWidth="1"/>
    <col min="530" max="530" width="7.5" style="40" customWidth="1"/>
    <col min="531" max="531" width="3.125" style="40" customWidth="1"/>
    <col min="532" max="532" width="1.75" style="40" customWidth="1"/>
    <col min="533" max="533" width="5" style="40" customWidth="1"/>
    <col min="534" max="573" width="0" style="40" hidden="1" customWidth="1"/>
    <col min="574" max="574" width="8.875" style="40" customWidth="1"/>
    <col min="575" max="768" width="8.875" style="40"/>
    <col min="769" max="769" width="1" style="40" customWidth="1"/>
    <col min="770" max="770" width="1.25" style="40" customWidth="1"/>
    <col min="771" max="771" width="0.875" style="40" customWidth="1"/>
    <col min="772" max="772" width="7.625" style="40" customWidth="1"/>
    <col min="773" max="773" width="7.125" style="40" customWidth="1"/>
    <col min="774" max="774" width="11" style="40" customWidth="1"/>
    <col min="775" max="775" width="14.375" style="40" customWidth="1"/>
    <col min="776" max="776" width="6.25" style="40" customWidth="1"/>
    <col min="777" max="777" width="2" style="40" customWidth="1"/>
    <col min="778" max="778" width="6.625" style="40" customWidth="1"/>
    <col min="779" max="779" width="8.125" style="40" customWidth="1"/>
    <col min="780" max="780" width="9" style="40" customWidth="1"/>
    <col min="781" max="781" width="0" style="40" hidden="1" customWidth="1"/>
    <col min="782" max="782" width="9" style="40" customWidth="1"/>
    <col min="783" max="783" width="11" style="40" customWidth="1"/>
    <col min="784" max="784" width="7.125" style="40" customWidth="1"/>
    <col min="785" max="785" width="8.5" style="40" customWidth="1"/>
    <col min="786" max="786" width="7.5" style="40" customWidth="1"/>
    <col min="787" max="787" width="3.125" style="40" customWidth="1"/>
    <col min="788" max="788" width="1.75" style="40" customWidth="1"/>
    <col min="789" max="789" width="5" style="40" customWidth="1"/>
    <col min="790" max="829" width="0" style="40" hidden="1" customWidth="1"/>
    <col min="830" max="830" width="8.875" style="40" customWidth="1"/>
    <col min="831" max="1024" width="8.875" style="40"/>
    <col min="1025" max="1025" width="1" style="40" customWidth="1"/>
    <col min="1026" max="1026" width="1.25" style="40" customWidth="1"/>
    <col min="1027" max="1027" width="0.875" style="40" customWidth="1"/>
    <col min="1028" max="1028" width="7.625" style="40" customWidth="1"/>
    <col min="1029" max="1029" width="7.125" style="40" customWidth="1"/>
    <col min="1030" max="1030" width="11" style="40" customWidth="1"/>
    <col min="1031" max="1031" width="14.375" style="40" customWidth="1"/>
    <col min="1032" max="1032" width="6.25" style="40" customWidth="1"/>
    <col min="1033" max="1033" width="2" style="40" customWidth="1"/>
    <col min="1034" max="1034" width="6.625" style="40" customWidth="1"/>
    <col min="1035" max="1035" width="8.125" style="40" customWidth="1"/>
    <col min="1036" max="1036" width="9" style="40" customWidth="1"/>
    <col min="1037" max="1037" width="0" style="40" hidden="1" customWidth="1"/>
    <col min="1038" max="1038" width="9" style="40" customWidth="1"/>
    <col min="1039" max="1039" width="11" style="40" customWidth="1"/>
    <col min="1040" max="1040" width="7.125" style="40" customWidth="1"/>
    <col min="1041" max="1041" width="8.5" style="40" customWidth="1"/>
    <col min="1042" max="1042" width="7.5" style="40" customWidth="1"/>
    <col min="1043" max="1043" width="3.125" style="40" customWidth="1"/>
    <col min="1044" max="1044" width="1.75" style="40" customWidth="1"/>
    <col min="1045" max="1045" width="5" style="40" customWidth="1"/>
    <col min="1046" max="1085" width="0" style="40" hidden="1" customWidth="1"/>
    <col min="1086" max="1086" width="8.875" style="40" customWidth="1"/>
    <col min="1087" max="1280" width="8.875" style="40"/>
    <col min="1281" max="1281" width="1" style="40" customWidth="1"/>
    <col min="1282" max="1282" width="1.25" style="40" customWidth="1"/>
    <col min="1283" max="1283" width="0.875" style="40" customWidth="1"/>
    <col min="1284" max="1284" width="7.625" style="40" customWidth="1"/>
    <col min="1285" max="1285" width="7.125" style="40" customWidth="1"/>
    <col min="1286" max="1286" width="11" style="40" customWidth="1"/>
    <col min="1287" max="1287" width="14.375" style="40" customWidth="1"/>
    <col min="1288" max="1288" width="6.25" style="40" customWidth="1"/>
    <col min="1289" max="1289" width="2" style="40" customWidth="1"/>
    <col min="1290" max="1290" width="6.625" style="40" customWidth="1"/>
    <col min="1291" max="1291" width="8.125" style="40" customWidth="1"/>
    <col min="1292" max="1292" width="9" style="40" customWidth="1"/>
    <col min="1293" max="1293" width="0" style="40" hidden="1" customWidth="1"/>
    <col min="1294" max="1294" width="9" style="40" customWidth="1"/>
    <col min="1295" max="1295" width="11" style="40" customWidth="1"/>
    <col min="1296" max="1296" width="7.125" style="40" customWidth="1"/>
    <col min="1297" max="1297" width="8.5" style="40" customWidth="1"/>
    <col min="1298" max="1298" width="7.5" style="40" customWidth="1"/>
    <col min="1299" max="1299" width="3.125" style="40" customWidth="1"/>
    <col min="1300" max="1300" width="1.75" style="40" customWidth="1"/>
    <col min="1301" max="1301" width="5" style="40" customWidth="1"/>
    <col min="1302" max="1341" width="0" style="40" hidden="1" customWidth="1"/>
    <col min="1342" max="1342" width="8.875" style="40" customWidth="1"/>
    <col min="1343" max="1536" width="8.875" style="40"/>
    <col min="1537" max="1537" width="1" style="40" customWidth="1"/>
    <col min="1538" max="1538" width="1.25" style="40" customWidth="1"/>
    <col min="1539" max="1539" width="0.875" style="40" customWidth="1"/>
    <col min="1540" max="1540" width="7.625" style="40" customWidth="1"/>
    <col min="1541" max="1541" width="7.125" style="40" customWidth="1"/>
    <col min="1542" max="1542" width="11" style="40" customWidth="1"/>
    <col min="1543" max="1543" width="14.375" style="40" customWidth="1"/>
    <col min="1544" max="1544" width="6.25" style="40" customWidth="1"/>
    <col min="1545" max="1545" width="2" style="40" customWidth="1"/>
    <col min="1546" max="1546" width="6.625" style="40" customWidth="1"/>
    <col min="1547" max="1547" width="8.125" style="40" customWidth="1"/>
    <col min="1548" max="1548" width="9" style="40" customWidth="1"/>
    <col min="1549" max="1549" width="0" style="40" hidden="1" customWidth="1"/>
    <col min="1550" max="1550" width="9" style="40" customWidth="1"/>
    <col min="1551" max="1551" width="11" style="40" customWidth="1"/>
    <col min="1552" max="1552" width="7.125" style="40" customWidth="1"/>
    <col min="1553" max="1553" width="8.5" style="40" customWidth="1"/>
    <col min="1554" max="1554" width="7.5" style="40" customWidth="1"/>
    <col min="1555" max="1555" width="3.125" style="40" customWidth="1"/>
    <col min="1556" max="1556" width="1.75" style="40" customWidth="1"/>
    <col min="1557" max="1557" width="5" style="40" customWidth="1"/>
    <col min="1558" max="1597" width="0" style="40" hidden="1" customWidth="1"/>
    <col min="1598" max="1598" width="8.875" style="40" customWidth="1"/>
    <col min="1599" max="1792" width="8.875" style="40"/>
    <col min="1793" max="1793" width="1" style="40" customWidth="1"/>
    <col min="1794" max="1794" width="1.25" style="40" customWidth="1"/>
    <col min="1795" max="1795" width="0.875" style="40" customWidth="1"/>
    <col min="1796" max="1796" width="7.625" style="40" customWidth="1"/>
    <col min="1797" max="1797" width="7.125" style="40" customWidth="1"/>
    <col min="1798" max="1798" width="11" style="40" customWidth="1"/>
    <col min="1799" max="1799" width="14.375" style="40" customWidth="1"/>
    <col min="1800" max="1800" width="6.25" style="40" customWidth="1"/>
    <col min="1801" max="1801" width="2" style="40" customWidth="1"/>
    <col min="1802" max="1802" width="6.625" style="40" customWidth="1"/>
    <col min="1803" max="1803" width="8.125" style="40" customWidth="1"/>
    <col min="1804" max="1804" width="9" style="40" customWidth="1"/>
    <col min="1805" max="1805" width="0" style="40" hidden="1" customWidth="1"/>
    <col min="1806" max="1806" width="9" style="40" customWidth="1"/>
    <col min="1807" max="1807" width="11" style="40" customWidth="1"/>
    <col min="1808" max="1808" width="7.125" style="40" customWidth="1"/>
    <col min="1809" max="1809" width="8.5" style="40" customWidth="1"/>
    <col min="1810" max="1810" width="7.5" style="40" customWidth="1"/>
    <col min="1811" max="1811" width="3.125" style="40" customWidth="1"/>
    <col min="1812" max="1812" width="1.75" style="40" customWidth="1"/>
    <col min="1813" max="1813" width="5" style="40" customWidth="1"/>
    <col min="1814" max="1853" width="0" style="40" hidden="1" customWidth="1"/>
    <col min="1854" max="1854" width="8.875" style="40" customWidth="1"/>
    <col min="1855" max="2048" width="8.875" style="40"/>
    <col min="2049" max="2049" width="1" style="40" customWidth="1"/>
    <col min="2050" max="2050" width="1.25" style="40" customWidth="1"/>
    <col min="2051" max="2051" width="0.875" style="40" customWidth="1"/>
    <col min="2052" max="2052" width="7.625" style="40" customWidth="1"/>
    <col min="2053" max="2053" width="7.125" style="40" customWidth="1"/>
    <col min="2054" max="2054" width="11" style="40" customWidth="1"/>
    <col min="2055" max="2055" width="14.375" style="40" customWidth="1"/>
    <col min="2056" max="2056" width="6.25" style="40" customWidth="1"/>
    <col min="2057" max="2057" width="2" style="40" customWidth="1"/>
    <col min="2058" max="2058" width="6.625" style="40" customWidth="1"/>
    <col min="2059" max="2059" width="8.125" style="40" customWidth="1"/>
    <col min="2060" max="2060" width="9" style="40" customWidth="1"/>
    <col min="2061" max="2061" width="0" style="40" hidden="1" customWidth="1"/>
    <col min="2062" max="2062" width="9" style="40" customWidth="1"/>
    <col min="2063" max="2063" width="11" style="40" customWidth="1"/>
    <col min="2064" max="2064" width="7.125" style="40" customWidth="1"/>
    <col min="2065" max="2065" width="8.5" style="40" customWidth="1"/>
    <col min="2066" max="2066" width="7.5" style="40" customWidth="1"/>
    <col min="2067" max="2067" width="3.125" style="40" customWidth="1"/>
    <col min="2068" max="2068" width="1.75" style="40" customWidth="1"/>
    <col min="2069" max="2069" width="5" style="40" customWidth="1"/>
    <col min="2070" max="2109" width="0" style="40" hidden="1" customWidth="1"/>
    <col min="2110" max="2110" width="8.875" style="40" customWidth="1"/>
    <col min="2111" max="2304" width="8.875" style="40"/>
    <col min="2305" max="2305" width="1" style="40" customWidth="1"/>
    <col min="2306" max="2306" width="1.25" style="40" customWidth="1"/>
    <col min="2307" max="2307" width="0.875" style="40" customWidth="1"/>
    <col min="2308" max="2308" width="7.625" style="40" customWidth="1"/>
    <col min="2309" max="2309" width="7.125" style="40" customWidth="1"/>
    <col min="2310" max="2310" width="11" style="40" customWidth="1"/>
    <col min="2311" max="2311" width="14.375" style="40" customWidth="1"/>
    <col min="2312" max="2312" width="6.25" style="40" customWidth="1"/>
    <col min="2313" max="2313" width="2" style="40" customWidth="1"/>
    <col min="2314" max="2314" width="6.625" style="40" customWidth="1"/>
    <col min="2315" max="2315" width="8.125" style="40" customWidth="1"/>
    <col min="2316" max="2316" width="9" style="40" customWidth="1"/>
    <col min="2317" max="2317" width="0" style="40" hidden="1" customWidth="1"/>
    <col min="2318" max="2318" width="9" style="40" customWidth="1"/>
    <col min="2319" max="2319" width="11" style="40" customWidth="1"/>
    <col min="2320" max="2320" width="7.125" style="40" customWidth="1"/>
    <col min="2321" max="2321" width="8.5" style="40" customWidth="1"/>
    <col min="2322" max="2322" width="7.5" style="40" customWidth="1"/>
    <col min="2323" max="2323" width="3.125" style="40" customWidth="1"/>
    <col min="2324" max="2324" width="1.75" style="40" customWidth="1"/>
    <col min="2325" max="2325" width="5" style="40" customWidth="1"/>
    <col min="2326" max="2365" width="0" style="40" hidden="1" customWidth="1"/>
    <col min="2366" max="2366" width="8.875" style="40" customWidth="1"/>
    <col min="2367" max="2560" width="8.875" style="40"/>
    <col min="2561" max="2561" width="1" style="40" customWidth="1"/>
    <col min="2562" max="2562" width="1.25" style="40" customWidth="1"/>
    <col min="2563" max="2563" width="0.875" style="40" customWidth="1"/>
    <col min="2564" max="2564" width="7.625" style="40" customWidth="1"/>
    <col min="2565" max="2565" width="7.125" style="40" customWidth="1"/>
    <col min="2566" max="2566" width="11" style="40" customWidth="1"/>
    <col min="2567" max="2567" width="14.375" style="40" customWidth="1"/>
    <col min="2568" max="2568" width="6.25" style="40" customWidth="1"/>
    <col min="2569" max="2569" width="2" style="40" customWidth="1"/>
    <col min="2570" max="2570" width="6.625" style="40" customWidth="1"/>
    <col min="2571" max="2571" width="8.125" style="40" customWidth="1"/>
    <col min="2572" max="2572" width="9" style="40" customWidth="1"/>
    <col min="2573" max="2573" width="0" style="40" hidden="1" customWidth="1"/>
    <col min="2574" max="2574" width="9" style="40" customWidth="1"/>
    <col min="2575" max="2575" width="11" style="40" customWidth="1"/>
    <col min="2576" max="2576" width="7.125" style="40" customWidth="1"/>
    <col min="2577" max="2577" width="8.5" style="40" customWidth="1"/>
    <col min="2578" max="2578" width="7.5" style="40" customWidth="1"/>
    <col min="2579" max="2579" width="3.125" style="40" customWidth="1"/>
    <col min="2580" max="2580" width="1.75" style="40" customWidth="1"/>
    <col min="2581" max="2581" width="5" style="40" customWidth="1"/>
    <col min="2582" max="2621" width="0" style="40" hidden="1" customWidth="1"/>
    <col min="2622" max="2622" width="8.875" style="40" customWidth="1"/>
    <col min="2623" max="2816" width="8.875" style="40"/>
    <col min="2817" max="2817" width="1" style="40" customWidth="1"/>
    <col min="2818" max="2818" width="1.25" style="40" customWidth="1"/>
    <col min="2819" max="2819" width="0.875" style="40" customWidth="1"/>
    <col min="2820" max="2820" width="7.625" style="40" customWidth="1"/>
    <col min="2821" max="2821" width="7.125" style="40" customWidth="1"/>
    <col min="2822" max="2822" width="11" style="40" customWidth="1"/>
    <col min="2823" max="2823" width="14.375" style="40" customWidth="1"/>
    <col min="2824" max="2824" width="6.25" style="40" customWidth="1"/>
    <col min="2825" max="2825" width="2" style="40" customWidth="1"/>
    <col min="2826" max="2826" width="6.625" style="40" customWidth="1"/>
    <col min="2827" max="2827" width="8.125" style="40" customWidth="1"/>
    <col min="2828" max="2828" width="9" style="40" customWidth="1"/>
    <col min="2829" max="2829" width="0" style="40" hidden="1" customWidth="1"/>
    <col min="2830" max="2830" width="9" style="40" customWidth="1"/>
    <col min="2831" max="2831" width="11" style="40" customWidth="1"/>
    <col min="2832" max="2832" width="7.125" style="40" customWidth="1"/>
    <col min="2833" max="2833" width="8.5" style="40" customWidth="1"/>
    <col min="2834" max="2834" width="7.5" style="40" customWidth="1"/>
    <col min="2835" max="2835" width="3.125" style="40" customWidth="1"/>
    <col min="2836" max="2836" width="1.75" style="40" customWidth="1"/>
    <col min="2837" max="2837" width="5" style="40" customWidth="1"/>
    <col min="2838" max="2877" width="0" style="40" hidden="1" customWidth="1"/>
    <col min="2878" max="2878" width="8.875" style="40" customWidth="1"/>
    <col min="2879" max="3072" width="8.875" style="40"/>
    <col min="3073" max="3073" width="1" style="40" customWidth="1"/>
    <col min="3074" max="3074" width="1.25" style="40" customWidth="1"/>
    <col min="3075" max="3075" width="0.875" style="40" customWidth="1"/>
    <col min="3076" max="3076" width="7.625" style="40" customWidth="1"/>
    <col min="3077" max="3077" width="7.125" style="40" customWidth="1"/>
    <col min="3078" max="3078" width="11" style="40" customWidth="1"/>
    <col min="3079" max="3079" width="14.375" style="40" customWidth="1"/>
    <col min="3080" max="3080" width="6.25" style="40" customWidth="1"/>
    <col min="3081" max="3081" width="2" style="40" customWidth="1"/>
    <col min="3082" max="3082" width="6.625" style="40" customWidth="1"/>
    <col min="3083" max="3083" width="8.125" style="40" customWidth="1"/>
    <col min="3084" max="3084" width="9" style="40" customWidth="1"/>
    <col min="3085" max="3085" width="0" style="40" hidden="1" customWidth="1"/>
    <col min="3086" max="3086" width="9" style="40" customWidth="1"/>
    <col min="3087" max="3087" width="11" style="40" customWidth="1"/>
    <col min="3088" max="3088" width="7.125" style="40" customWidth="1"/>
    <col min="3089" max="3089" width="8.5" style="40" customWidth="1"/>
    <col min="3090" max="3090" width="7.5" style="40" customWidth="1"/>
    <col min="3091" max="3091" width="3.125" style="40" customWidth="1"/>
    <col min="3092" max="3092" width="1.75" style="40" customWidth="1"/>
    <col min="3093" max="3093" width="5" style="40" customWidth="1"/>
    <col min="3094" max="3133" width="0" style="40" hidden="1" customWidth="1"/>
    <col min="3134" max="3134" width="8.875" style="40" customWidth="1"/>
    <col min="3135" max="3328" width="8.875" style="40"/>
    <col min="3329" max="3329" width="1" style="40" customWidth="1"/>
    <col min="3330" max="3330" width="1.25" style="40" customWidth="1"/>
    <col min="3331" max="3331" width="0.875" style="40" customWidth="1"/>
    <col min="3332" max="3332" width="7.625" style="40" customWidth="1"/>
    <col min="3333" max="3333" width="7.125" style="40" customWidth="1"/>
    <col min="3334" max="3334" width="11" style="40" customWidth="1"/>
    <col min="3335" max="3335" width="14.375" style="40" customWidth="1"/>
    <col min="3336" max="3336" width="6.25" style="40" customWidth="1"/>
    <col min="3337" max="3337" width="2" style="40" customWidth="1"/>
    <col min="3338" max="3338" width="6.625" style="40" customWidth="1"/>
    <col min="3339" max="3339" width="8.125" style="40" customWidth="1"/>
    <col min="3340" max="3340" width="9" style="40" customWidth="1"/>
    <col min="3341" max="3341" width="0" style="40" hidden="1" customWidth="1"/>
    <col min="3342" max="3342" width="9" style="40" customWidth="1"/>
    <col min="3343" max="3343" width="11" style="40" customWidth="1"/>
    <col min="3344" max="3344" width="7.125" style="40" customWidth="1"/>
    <col min="3345" max="3345" width="8.5" style="40" customWidth="1"/>
    <col min="3346" max="3346" width="7.5" style="40" customWidth="1"/>
    <col min="3347" max="3347" width="3.125" style="40" customWidth="1"/>
    <col min="3348" max="3348" width="1.75" style="40" customWidth="1"/>
    <col min="3349" max="3349" width="5" style="40" customWidth="1"/>
    <col min="3350" max="3389" width="0" style="40" hidden="1" customWidth="1"/>
    <col min="3390" max="3390" width="8.875" style="40" customWidth="1"/>
    <col min="3391" max="3584" width="8.875" style="40"/>
    <col min="3585" max="3585" width="1" style="40" customWidth="1"/>
    <col min="3586" max="3586" width="1.25" style="40" customWidth="1"/>
    <col min="3587" max="3587" width="0.875" style="40" customWidth="1"/>
    <col min="3588" max="3588" width="7.625" style="40" customWidth="1"/>
    <col min="3589" max="3589" width="7.125" style="40" customWidth="1"/>
    <col min="3590" max="3590" width="11" style="40" customWidth="1"/>
    <col min="3591" max="3591" width="14.375" style="40" customWidth="1"/>
    <col min="3592" max="3592" width="6.25" style="40" customWidth="1"/>
    <col min="3593" max="3593" width="2" style="40" customWidth="1"/>
    <col min="3594" max="3594" width="6.625" style="40" customWidth="1"/>
    <col min="3595" max="3595" width="8.125" style="40" customWidth="1"/>
    <col min="3596" max="3596" width="9" style="40" customWidth="1"/>
    <col min="3597" max="3597" width="0" style="40" hidden="1" customWidth="1"/>
    <col min="3598" max="3598" width="9" style="40" customWidth="1"/>
    <col min="3599" max="3599" width="11" style="40" customWidth="1"/>
    <col min="3600" max="3600" width="7.125" style="40" customWidth="1"/>
    <col min="3601" max="3601" width="8.5" style="40" customWidth="1"/>
    <col min="3602" max="3602" width="7.5" style="40" customWidth="1"/>
    <col min="3603" max="3603" width="3.125" style="40" customWidth="1"/>
    <col min="3604" max="3604" width="1.75" style="40" customWidth="1"/>
    <col min="3605" max="3605" width="5" style="40" customWidth="1"/>
    <col min="3606" max="3645" width="0" style="40" hidden="1" customWidth="1"/>
    <col min="3646" max="3646" width="8.875" style="40" customWidth="1"/>
    <col min="3647" max="3840" width="8.875" style="40"/>
    <col min="3841" max="3841" width="1" style="40" customWidth="1"/>
    <col min="3842" max="3842" width="1.25" style="40" customWidth="1"/>
    <col min="3843" max="3843" width="0.875" style="40" customWidth="1"/>
    <col min="3844" max="3844" width="7.625" style="40" customWidth="1"/>
    <col min="3845" max="3845" width="7.125" style="40" customWidth="1"/>
    <col min="3846" max="3846" width="11" style="40" customWidth="1"/>
    <col min="3847" max="3847" width="14.375" style="40" customWidth="1"/>
    <col min="3848" max="3848" width="6.25" style="40" customWidth="1"/>
    <col min="3849" max="3849" width="2" style="40" customWidth="1"/>
    <col min="3850" max="3850" width="6.625" style="40" customWidth="1"/>
    <col min="3851" max="3851" width="8.125" style="40" customWidth="1"/>
    <col min="3852" max="3852" width="9" style="40" customWidth="1"/>
    <col min="3853" max="3853" width="0" style="40" hidden="1" customWidth="1"/>
    <col min="3854" max="3854" width="9" style="40" customWidth="1"/>
    <col min="3855" max="3855" width="11" style="40" customWidth="1"/>
    <col min="3856" max="3856" width="7.125" style="40" customWidth="1"/>
    <col min="3857" max="3857" width="8.5" style="40" customWidth="1"/>
    <col min="3858" max="3858" width="7.5" style="40" customWidth="1"/>
    <col min="3859" max="3859" width="3.125" style="40" customWidth="1"/>
    <col min="3860" max="3860" width="1.75" style="40" customWidth="1"/>
    <col min="3861" max="3861" width="5" style="40" customWidth="1"/>
    <col min="3862" max="3901" width="0" style="40" hidden="1" customWidth="1"/>
    <col min="3902" max="3902" width="8.875" style="40" customWidth="1"/>
    <col min="3903" max="4096" width="8.875" style="40"/>
    <col min="4097" max="4097" width="1" style="40" customWidth="1"/>
    <col min="4098" max="4098" width="1.25" style="40" customWidth="1"/>
    <col min="4099" max="4099" width="0.875" style="40" customWidth="1"/>
    <col min="4100" max="4100" width="7.625" style="40" customWidth="1"/>
    <col min="4101" max="4101" width="7.125" style="40" customWidth="1"/>
    <col min="4102" max="4102" width="11" style="40" customWidth="1"/>
    <col min="4103" max="4103" width="14.375" style="40" customWidth="1"/>
    <col min="4104" max="4104" width="6.25" style="40" customWidth="1"/>
    <col min="4105" max="4105" width="2" style="40" customWidth="1"/>
    <col min="4106" max="4106" width="6.625" style="40" customWidth="1"/>
    <col min="4107" max="4107" width="8.125" style="40" customWidth="1"/>
    <col min="4108" max="4108" width="9" style="40" customWidth="1"/>
    <col min="4109" max="4109" width="0" style="40" hidden="1" customWidth="1"/>
    <col min="4110" max="4110" width="9" style="40" customWidth="1"/>
    <col min="4111" max="4111" width="11" style="40" customWidth="1"/>
    <col min="4112" max="4112" width="7.125" style="40" customWidth="1"/>
    <col min="4113" max="4113" width="8.5" style="40" customWidth="1"/>
    <col min="4114" max="4114" width="7.5" style="40" customWidth="1"/>
    <col min="4115" max="4115" width="3.125" style="40" customWidth="1"/>
    <col min="4116" max="4116" width="1.75" style="40" customWidth="1"/>
    <col min="4117" max="4117" width="5" style="40" customWidth="1"/>
    <col min="4118" max="4157" width="0" style="40" hidden="1" customWidth="1"/>
    <col min="4158" max="4158" width="8.875" style="40" customWidth="1"/>
    <col min="4159" max="4352" width="8.875" style="40"/>
    <col min="4353" max="4353" width="1" style="40" customWidth="1"/>
    <col min="4354" max="4354" width="1.25" style="40" customWidth="1"/>
    <col min="4355" max="4355" width="0.875" style="40" customWidth="1"/>
    <col min="4356" max="4356" width="7.625" style="40" customWidth="1"/>
    <col min="4357" max="4357" width="7.125" style="40" customWidth="1"/>
    <col min="4358" max="4358" width="11" style="40" customWidth="1"/>
    <col min="4359" max="4359" width="14.375" style="40" customWidth="1"/>
    <col min="4360" max="4360" width="6.25" style="40" customWidth="1"/>
    <col min="4361" max="4361" width="2" style="40" customWidth="1"/>
    <col min="4362" max="4362" width="6.625" style="40" customWidth="1"/>
    <col min="4363" max="4363" width="8.125" style="40" customWidth="1"/>
    <col min="4364" max="4364" width="9" style="40" customWidth="1"/>
    <col min="4365" max="4365" width="0" style="40" hidden="1" customWidth="1"/>
    <col min="4366" max="4366" width="9" style="40" customWidth="1"/>
    <col min="4367" max="4367" width="11" style="40" customWidth="1"/>
    <col min="4368" max="4368" width="7.125" style="40" customWidth="1"/>
    <col min="4369" max="4369" width="8.5" style="40" customWidth="1"/>
    <col min="4370" max="4370" width="7.5" style="40" customWidth="1"/>
    <col min="4371" max="4371" width="3.125" style="40" customWidth="1"/>
    <col min="4372" max="4372" width="1.75" style="40" customWidth="1"/>
    <col min="4373" max="4373" width="5" style="40" customWidth="1"/>
    <col min="4374" max="4413" width="0" style="40" hidden="1" customWidth="1"/>
    <col min="4414" max="4414" width="8.875" style="40" customWidth="1"/>
    <col min="4415" max="4608" width="8.875" style="40"/>
    <col min="4609" max="4609" width="1" style="40" customWidth="1"/>
    <col min="4610" max="4610" width="1.25" style="40" customWidth="1"/>
    <col min="4611" max="4611" width="0.875" style="40" customWidth="1"/>
    <col min="4612" max="4612" width="7.625" style="40" customWidth="1"/>
    <col min="4613" max="4613" width="7.125" style="40" customWidth="1"/>
    <col min="4614" max="4614" width="11" style="40" customWidth="1"/>
    <col min="4615" max="4615" width="14.375" style="40" customWidth="1"/>
    <col min="4616" max="4616" width="6.25" style="40" customWidth="1"/>
    <col min="4617" max="4617" width="2" style="40" customWidth="1"/>
    <col min="4618" max="4618" width="6.625" style="40" customWidth="1"/>
    <col min="4619" max="4619" width="8.125" style="40" customWidth="1"/>
    <col min="4620" max="4620" width="9" style="40" customWidth="1"/>
    <col min="4621" max="4621" width="0" style="40" hidden="1" customWidth="1"/>
    <col min="4622" max="4622" width="9" style="40" customWidth="1"/>
    <col min="4623" max="4623" width="11" style="40" customWidth="1"/>
    <col min="4624" max="4624" width="7.125" style="40" customWidth="1"/>
    <col min="4625" max="4625" width="8.5" style="40" customWidth="1"/>
    <col min="4626" max="4626" width="7.5" style="40" customWidth="1"/>
    <col min="4627" max="4627" width="3.125" style="40" customWidth="1"/>
    <col min="4628" max="4628" width="1.75" style="40" customWidth="1"/>
    <col min="4629" max="4629" width="5" style="40" customWidth="1"/>
    <col min="4630" max="4669" width="0" style="40" hidden="1" customWidth="1"/>
    <col min="4670" max="4670" width="8.875" style="40" customWidth="1"/>
    <col min="4671" max="4864" width="8.875" style="40"/>
    <col min="4865" max="4865" width="1" style="40" customWidth="1"/>
    <col min="4866" max="4866" width="1.25" style="40" customWidth="1"/>
    <col min="4867" max="4867" width="0.875" style="40" customWidth="1"/>
    <col min="4868" max="4868" width="7.625" style="40" customWidth="1"/>
    <col min="4869" max="4869" width="7.125" style="40" customWidth="1"/>
    <col min="4870" max="4870" width="11" style="40" customWidth="1"/>
    <col min="4871" max="4871" width="14.375" style="40" customWidth="1"/>
    <col min="4872" max="4872" width="6.25" style="40" customWidth="1"/>
    <col min="4873" max="4873" width="2" style="40" customWidth="1"/>
    <col min="4874" max="4874" width="6.625" style="40" customWidth="1"/>
    <col min="4875" max="4875" width="8.125" style="40" customWidth="1"/>
    <col min="4876" max="4876" width="9" style="40" customWidth="1"/>
    <col min="4877" max="4877" width="0" style="40" hidden="1" customWidth="1"/>
    <col min="4878" max="4878" width="9" style="40" customWidth="1"/>
    <col min="4879" max="4879" width="11" style="40" customWidth="1"/>
    <col min="4880" max="4880" width="7.125" style="40" customWidth="1"/>
    <col min="4881" max="4881" width="8.5" style="40" customWidth="1"/>
    <col min="4882" max="4882" width="7.5" style="40" customWidth="1"/>
    <col min="4883" max="4883" width="3.125" style="40" customWidth="1"/>
    <col min="4884" max="4884" width="1.75" style="40" customWidth="1"/>
    <col min="4885" max="4885" width="5" style="40" customWidth="1"/>
    <col min="4886" max="4925" width="0" style="40" hidden="1" customWidth="1"/>
    <col min="4926" max="4926" width="8.875" style="40" customWidth="1"/>
    <col min="4927" max="5120" width="8.875" style="40"/>
    <col min="5121" max="5121" width="1" style="40" customWidth="1"/>
    <col min="5122" max="5122" width="1.25" style="40" customWidth="1"/>
    <col min="5123" max="5123" width="0.875" style="40" customWidth="1"/>
    <col min="5124" max="5124" width="7.625" style="40" customWidth="1"/>
    <col min="5125" max="5125" width="7.125" style="40" customWidth="1"/>
    <col min="5126" max="5126" width="11" style="40" customWidth="1"/>
    <col min="5127" max="5127" width="14.375" style="40" customWidth="1"/>
    <col min="5128" max="5128" width="6.25" style="40" customWidth="1"/>
    <col min="5129" max="5129" width="2" style="40" customWidth="1"/>
    <col min="5130" max="5130" width="6.625" style="40" customWidth="1"/>
    <col min="5131" max="5131" width="8.125" style="40" customWidth="1"/>
    <col min="5132" max="5132" width="9" style="40" customWidth="1"/>
    <col min="5133" max="5133" width="0" style="40" hidden="1" customWidth="1"/>
    <col min="5134" max="5134" width="9" style="40" customWidth="1"/>
    <col min="5135" max="5135" width="11" style="40" customWidth="1"/>
    <col min="5136" max="5136" width="7.125" style="40" customWidth="1"/>
    <col min="5137" max="5137" width="8.5" style="40" customWidth="1"/>
    <col min="5138" max="5138" width="7.5" style="40" customWidth="1"/>
    <col min="5139" max="5139" width="3.125" style="40" customWidth="1"/>
    <col min="5140" max="5140" width="1.75" style="40" customWidth="1"/>
    <col min="5141" max="5141" width="5" style="40" customWidth="1"/>
    <col min="5142" max="5181" width="0" style="40" hidden="1" customWidth="1"/>
    <col min="5182" max="5182" width="8.875" style="40" customWidth="1"/>
    <col min="5183" max="5376" width="8.875" style="40"/>
    <col min="5377" max="5377" width="1" style="40" customWidth="1"/>
    <col min="5378" max="5378" width="1.25" style="40" customWidth="1"/>
    <col min="5379" max="5379" width="0.875" style="40" customWidth="1"/>
    <col min="5380" max="5380" width="7.625" style="40" customWidth="1"/>
    <col min="5381" max="5381" width="7.125" style="40" customWidth="1"/>
    <col min="5382" max="5382" width="11" style="40" customWidth="1"/>
    <col min="5383" max="5383" width="14.375" style="40" customWidth="1"/>
    <col min="5384" max="5384" width="6.25" style="40" customWidth="1"/>
    <col min="5385" max="5385" width="2" style="40" customWidth="1"/>
    <col min="5386" max="5386" width="6.625" style="40" customWidth="1"/>
    <col min="5387" max="5387" width="8.125" style="40" customWidth="1"/>
    <col min="5388" max="5388" width="9" style="40" customWidth="1"/>
    <col min="5389" max="5389" width="0" style="40" hidden="1" customWidth="1"/>
    <col min="5390" max="5390" width="9" style="40" customWidth="1"/>
    <col min="5391" max="5391" width="11" style="40" customWidth="1"/>
    <col min="5392" max="5392" width="7.125" style="40" customWidth="1"/>
    <col min="5393" max="5393" width="8.5" style="40" customWidth="1"/>
    <col min="5394" max="5394" width="7.5" style="40" customWidth="1"/>
    <col min="5395" max="5395" width="3.125" style="40" customWidth="1"/>
    <col min="5396" max="5396" width="1.75" style="40" customWidth="1"/>
    <col min="5397" max="5397" width="5" style="40" customWidth="1"/>
    <col min="5398" max="5437" width="0" style="40" hidden="1" customWidth="1"/>
    <col min="5438" max="5438" width="8.875" style="40" customWidth="1"/>
    <col min="5439" max="5632" width="8.875" style="40"/>
    <col min="5633" max="5633" width="1" style="40" customWidth="1"/>
    <col min="5634" max="5634" width="1.25" style="40" customWidth="1"/>
    <col min="5635" max="5635" width="0.875" style="40" customWidth="1"/>
    <col min="5636" max="5636" width="7.625" style="40" customWidth="1"/>
    <col min="5637" max="5637" width="7.125" style="40" customWidth="1"/>
    <col min="5638" max="5638" width="11" style="40" customWidth="1"/>
    <col min="5639" max="5639" width="14.375" style="40" customWidth="1"/>
    <col min="5640" max="5640" width="6.25" style="40" customWidth="1"/>
    <col min="5641" max="5641" width="2" style="40" customWidth="1"/>
    <col min="5642" max="5642" width="6.625" style="40" customWidth="1"/>
    <col min="5643" max="5643" width="8.125" style="40" customWidth="1"/>
    <col min="5644" max="5644" width="9" style="40" customWidth="1"/>
    <col min="5645" max="5645" width="0" style="40" hidden="1" customWidth="1"/>
    <col min="5646" max="5646" width="9" style="40" customWidth="1"/>
    <col min="5647" max="5647" width="11" style="40" customWidth="1"/>
    <col min="5648" max="5648" width="7.125" style="40" customWidth="1"/>
    <col min="5649" max="5649" width="8.5" style="40" customWidth="1"/>
    <col min="5650" max="5650" width="7.5" style="40" customWidth="1"/>
    <col min="5651" max="5651" width="3.125" style="40" customWidth="1"/>
    <col min="5652" max="5652" width="1.75" style="40" customWidth="1"/>
    <col min="5653" max="5653" width="5" style="40" customWidth="1"/>
    <col min="5654" max="5693" width="0" style="40" hidden="1" customWidth="1"/>
    <col min="5694" max="5694" width="8.875" style="40" customWidth="1"/>
    <col min="5695" max="5888" width="8.875" style="40"/>
    <col min="5889" max="5889" width="1" style="40" customWidth="1"/>
    <col min="5890" max="5890" width="1.25" style="40" customWidth="1"/>
    <col min="5891" max="5891" width="0.875" style="40" customWidth="1"/>
    <col min="5892" max="5892" width="7.625" style="40" customWidth="1"/>
    <col min="5893" max="5893" width="7.125" style="40" customWidth="1"/>
    <col min="5894" max="5894" width="11" style="40" customWidth="1"/>
    <col min="5895" max="5895" width="14.375" style="40" customWidth="1"/>
    <col min="5896" max="5896" width="6.25" style="40" customWidth="1"/>
    <col min="5897" max="5897" width="2" style="40" customWidth="1"/>
    <col min="5898" max="5898" width="6.625" style="40" customWidth="1"/>
    <col min="5899" max="5899" width="8.125" style="40" customWidth="1"/>
    <col min="5900" max="5900" width="9" style="40" customWidth="1"/>
    <col min="5901" max="5901" width="0" style="40" hidden="1" customWidth="1"/>
    <col min="5902" max="5902" width="9" style="40" customWidth="1"/>
    <col min="5903" max="5903" width="11" style="40" customWidth="1"/>
    <col min="5904" max="5904" width="7.125" style="40" customWidth="1"/>
    <col min="5905" max="5905" width="8.5" style="40" customWidth="1"/>
    <col min="5906" max="5906" width="7.5" style="40" customWidth="1"/>
    <col min="5907" max="5907" width="3.125" style="40" customWidth="1"/>
    <col min="5908" max="5908" width="1.75" style="40" customWidth="1"/>
    <col min="5909" max="5909" width="5" style="40" customWidth="1"/>
    <col min="5910" max="5949" width="0" style="40" hidden="1" customWidth="1"/>
    <col min="5950" max="5950" width="8.875" style="40" customWidth="1"/>
    <col min="5951" max="6144" width="8.875" style="40"/>
    <col min="6145" max="6145" width="1" style="40" customWidth="1"/>
    <col min="6146" max="6146" width="1.25" style="40" customWidth="1"/>
    <col min="6147" max="6147" width="0.875" style="40" customWidth="1"/>
    <col min="6148" max="6148" width="7.625" style="40" customWidth="1"/>
    <col min="6149" max="6149" width="7.125" style="40" customWidth="1"/>
    <col min="6150" max="6150" width="11" style="40" customWidth="1"/>
    <col min="6151" max="6151" width="14.375" style="40" customWidth="1"/>
    <col min="6152" max="6152" width="6.25" style="40" customWidth="1"/>
    <col min="6153" max="6153" width="2" style="40" customWidth="1"/>
    <col min="6154" max="6154" width="6.625" style="40" customWidth="1"/>
    <col min="6155" max="6155" width="8.125" style="40" customWidth="1"/>
    <col min="6156" max="6156" width="9" style="40" customWidth="1"/>
    <col min="6157" max="6157" width="0" style="40" hidden="1" customWidth="1"/>
    <col min="6158" max="6158" width="9" style="40" customWidth="1"/>
    <col min="6159" max="6159" width="11" style="40" customWidth="1"/>
    <col min="6160" max="6160" width="7.125" style="40" customWidth="1"/>
    <col min="6161" max="6161" width="8.5" style="40" customWidth="1"/>
    <col min="6162" max="6162" width="7.5" style="40" customWidth="1"/>
    <col min="6163" max="6163" width="3.125" style="40" customWidth="1"/>
    <col min="6164" max="6164" width="1.75" style="40" customWidth="1"/>
    <col min="6165" max="6165" width="5" style="40" customWidth="1"/>
    <col min="6166" max="6205" width="0" style="40" hidden="1" customWidth="1"/>
    <col min="6206" max="6206" width="8.875" style="40" customWidth="1"/>
    <col min="6207" max="6400" width="8.875" style="40"/>
    <col min="6401" max="6401" width="1" style="40" customWidth="1"/>
    <col min="6402" max="6402" width="1.25" style="40" customWidth="1"/>
    <col min="6403" max="6403" width="0.875" style="40" customWidth="1"/>
    <col min="6404" max="6404" width="7.625" style="40" customWidth="1"/>
    <col min="6405" max="6405" width="7.125" style="40" customWidth="1"/>
    <col min="6406" max="6406" width="11" style="40" customWidth="1"/>
    <col min="6407" max="6407" width="14.375" style="40" customWidth="1"/>
    <col min="6408" max="6408" width="6.25" style="40" customWidth="1"/>
    <col min="6409" max="6409" width="2" style="40" customWidth="1"/>
    <col min="6410" max="6410" width="6.625" style="40" customWidth="1"/>
    <col min="6411" max="6411" width="8.125" style="40" customWidth="1"/>
    <col min="6412" max="6412" width="9" style="40" customWidth="1"/>
    <col min="6413" max="6413" width="0" style="40" hidden="1" customWidth="1"/>
    <col min="6414" max="6414" width="9" style="40" customWidth="1"/>
    <col min="6415" max="6415" width="11" style="40" customWidth="1"/>
    <col min="6416" max="6416" width="7.125" style="40" customWidth="1"/>
    <col min="6417" max="6417" width="8.5" style="40" customWidth="1"/>
    <col min="6418" max="6418" width="7.5" style="40" customWidth="1"/>
    <col min="6419" max="6419" width="3.125" style="40" customWidth="1"/>
    <col min="6420" max="6420" width="1.75" style="40" customWidth="1"/>
    <col min="6421" max="6421" width="5" style="40" customWidth="1"/>
    <col min="6422" max="6461" width="0" style="40" hidden="1" customWidth="1"/>
    <col min="6462" max="6462" width="8.875" style="40" customWidth="1"/>
    <col min="6463" max="6656" width="8.875" style="40"/>
    <col min="6657" max="6657" width="1" style="40" customWidth="1"/>
    <col min="6658" max="6658" width="1.25" style="40" customWidth="1"/>
    <col min="6659" max="6659" width="0.875" style="40" customWidth="1"/>
    <col min="6660" max="6660" width="7.625" style="40" customWidth="1"/>
    <col min="6661" max="6661" width="7.125" style="40" customWidth="1"/>
    <col min="6662" max="6662" width="11" style="40" customWidth="1"/>
    <col min="6663" max="6663" width="14.375" style="40" customWidth="1"/>
    <col min="6664" max="6664" width="6.25" style="40" customWidth="1"/>
    <col min="6665" max="6665" width="2" style="40" customWidth="1"/>
    <col min="6666" max="6666" width="6.625" style="40" customWidth="1"/>
    <col min="6667" max="6667" width="8.125" style="40" customWidth="1"/>
    <col min="6668" max="6668" width="9" style="40" customWidth="1"/>
    <col min="6669" max="6669" width="0" style="40" hidden="1" customWidth="1"/>
    <col min="6670" max="6670" width="9" style="40" customWidth="1"/>
    <col min="6671" max="6671" width="11" style="40" customWidth="1"/>
    <col min="6672" max="6672" width="7.125" style="40" customWidth="1"/>
    <col min="6673" max="6673" width="8.5" style="40" customWidth="1"/>
    <col min="6674" max="6674" width="7.5" style="40" customWidth="1"/>
    <col min="6675" max="6675" width="3.125" style="40" customWidth="1"/>
    <col min="6676" max="6676" width="1.75" style="40" customWidth="1"/>
    <col min="6677" max="6677" width="5" style="40" customWidth="1"/>
    <col min="6678" max="6717" width="0" style="40" hidden="1" customWidth="1"/>
    <col min="6718" max="6718" width="8.875" style="40" customWidth="1"/>
    <col min="6719" max="6912" width="8.875" style="40"/>
    <col min="6913" max="6913" width="1" style="40" customWidth="1"/>
    <col min="6914" max="6914" width="1.25" style="40" customWidth="1"/>
    <col min="6915" max="6915" width="0.875" style="40" customWidth="1"/>
    <col min="6916" max="6916" width="7.625" style="40" customWidth="1"/>
    <col min="6917" max="6917" width="7.125" style="40" customWidth="1"/>
    <col min="6918" max="6918" width="11" style="40" customWidth="1"/>
    <col min="6919" max="6919" width="14.375" style="40" customWidth="1"/>
    <col min="6920" max="6920" width="6.25" style="40" customWidth="1"/>
    <col min="6921" max="6921" width="2" style="40" customWidth="1"/>
    <col min="6922" max="6922" width="6.625" style="40" customWidth="1"/>
    <col min="6923" max="6923" width="8.125" style="40" customWidth="1"/>
    <col min="6924" max="6924" width="9" style="40" customWidth="1"/>
    <col min="6925" max="6925" width="0" style="40" hidden="1" customWidth="1"/>
    <col min="6926" max="6926" width="9" style="40" customWidth="1"/>
    <col min="6927" max="6927" width="11" style="40" customWidth="1"/>
    <col min="6928" max="6928" width="7.125" style="40" customWidth="1"/>
    <col min="6929" max="6929" width="8.5" style="40" customWidth="1"/>
    <col min="6930" max="6930" width="7.5" style="40" customWidth="1"/>
    <col min="6931" max="6931" width="3.125" style="40" customWidth="1"/>
    <col min="6932" max="6932" width="1.75" style="40" customWidth="1"/>
    <col min="6933" max="6933" width="5" style="40" customWidth="1"/>
    <col min="6934" max="6973" width="0" style="40" hidden="1" customWidth="1"/>
    <col min="6974" max="6974" width="8.875" style="40" customWidth="1"/>
    <col min="6975" max="7168" width="8.875" style="40"/>
    <col min="7169" max="7169" width="1" style="40" customWidth="1"/>
    <col min="7170" max="7170" width="1.25" style="40" customWidth="1"/>
    <col min="7171" max="7171" width="0.875" style="40" customWidth="1"/>
    <col min="7172" max="7172" width="7.625" style="40" customWidth="1"/>
    <col min="7173" max="7173" width="7.125" style="40" customWidth="1"/>
    <col min="7174" max="7174" width="11" style="40" customWidth="1"/>
    <col min="7175" max="7175" width="14.375" style="40" customWidth="1"/>
    <col min="7176" max="7176" width="6.25" style="40" customWidth="1"/>
    <col min="7177" max="7177" width="2" style="40" customWidth="1"/>
    <col min="7178" max="7178" width="6.625" style="40" customWidth="1"/>
    <col min="7179" max="7179" width="8.125" style="40" customWidth="1"/>
    <col min="7180" max="7180" width="9" style="40" customWidth="1"/>
    <col min="7181" max="7181" width="0" style="40" hidden="1" customWidth="1"/>
    <col min="7182" max="7182" width="9" style="40" customWidth="1"/>
    <col min="7183" max="7183" width="11" style="40" customWidth="1"/>
    <col min="7184" max="7184" width="7.125" style="40" customWidth="1"/>
    <col min="7185" max="7185" width="8.5" style="40" customWidth="1"/>
    <col min="7186" max="7186" width="7.5" style="40" customWidth="1"/>
    <col min="7187" max="7187" width="3.125" style="40" customWidth="1"/>
    <col min="7188" max="7188" width="1.75" style="40" customWidth="1"/>
    <col min="7189" max="7189" width="5" style="40" customWidth="1"/>
    <col min="7190" max="7229" width="0" style="40" hidden="1" customWidth="1"/>
    <col min="7230" max="7230" width="8.875" style="40" customWidth="1"/>
    <col min="7231" max="7424" width="8.875" style="40"/>
    <col min="7425" max="7425" width="1" style="40" customWidth="1"/>
    <col min="7426" max="7426" width="1.25" style="40" customWidth="1"/>
    <col min="7427" max="7427" width="0.875" style="40" customWidth="1"/>
    <col min="7428" max="7428" width="7.625" style="40" customWidth="1"/>
    <col min="7429" max="7429" width="7.125" style="40" customWidth="1"/>
    <col min="7430" max="7430" width="11" style="40" customWidth="1"/>
    <col min="7431" max="7431" width="14.375" style="40" customWidth="1"/>
    <col min="7432" max="7432" width="6.25" style="40" customWidth="1"/>
    <col min="7433" max="7433" width="2" style="40" customWidth="1"/>
    <col min="7434" max="7434" width="6.625" style="40" customWidth="1"/>
    <col min="7435" max="7435" width="8.125" style="40" customWidth="1"/>
    <col min="7436" max="7436" width="9" style="40" customWidth="1"/>
    <col min="7437" max="7437" width="0" style="40" hidden="1" customWidth="1"/>
    <col min="7438" max="7438" width="9" style="40" customWidth="1"/>
    <col min="7439" max="7439" width="11" style="40" customWidth="1"/>
    <col min="7440" max="7440" width="7.125" style="40" customWidth="1"/>
    <col min="7441" max="7441" width="8.5" style="40" customWidth="1"/>
    <col min="7442" max="7442" width="7.5" style="40" customWidth="1"/>
    <col min="7443" max="7443" width="3.125" style="40" customWidth="1"/>
    <col min="7444" max="7444" width="1.75" style="40" customWidth="1"/>
    <col min="7445" max="7445" width="5" style="40" customWidth="1"/>
    <col min="7446" max="7485" width="0" style="40" hidden="1" customWidth="1"/>
    <col min="7486" max="7486" width="8.875" style="40" customWidth="1"/>
    <col min="7487" max="7680" width="8.875" style="40"/>
    <col min="7681" max="7681" width="1" style="40" customWidth="1"/>
    <col min="7682" max="7682" width="1.25" style="40" customWidth="1"/>
    <col min="7683" max="7683" width="0.875" style="40" customWidth="1"/>
    <col min="7684" max="7684" width="7.625" style="40" customWidth="1"/>
    <col min="7685" max="7685" width="7.125" style="40" customWidth="1"/>
    <col min="7686" max="7686" width="11" style="40" customWidth="1"/>
    <col min="7687" max="7687" width="14.375" style="40" customWidth="1"/>
    <col min="7688" max="7688" width="6.25" style="40" customWidth="1"/>
    <col min="7689" max="7689" width="2" style="40" customWidth="1"/>
    <col min="7690" max="7690" width="6.625" style="40" customWidth="1"/>
    <col min="7691" max="7691" width="8.125" style="40" customWidth="1"/>
    <col min="7692" max="7692" width="9" style="40" customWidth="1"/>
    <col min="7693" max="7693" width="0" style="40" hidden="1" customWidth="1"/>
    <col min="7694" max="7694" width="9" style="40" customWidth="1"/>
    <col min="7695" max="7695" width="11" style="40" customWidth="1"/>
    <col min="7696" max="7696" width="7.125" style="40" customWidth="1"/>
    <col min="7697" max="7697" width="8.5" style="40" customWidth="1"/>
    <col min="7698" max="7698" width="7.5" style="40" customWidth="1"/>
    <col min="7699" max="7699" width="3.125" style="40" customWidth="1"/>
    <col min="7700" max="7700" width="1.75" style="40" customWidth="1"/>
    <col min="7701" max="7701" width="5" style="40" customWidth="1"/>
    <col min="7702" max="7741" width="0" style="40" hidden="1" customWidth="1"/>
    <col min="7742" max="7742" width="8.875" style="40" customWidth="1"/>
    <col min="7743" max="7936" width="8.875" style="40"/>
    <col min="7937" max="7937" width="1" style="40" customWidth="1"/>
    <col min="7938" max="7938" width="1.25" style="40" customWidth="1"/>
    <col min="7939" max="7939" width="0.875" style="40" customWidth="1"/>
    <col min="7940" max="7940" width="7.625" style="40" customWidth="1"/>
    <col min="7941" max="7941" width="7.125" style="40" customWidth="1"/>
    <col min="7942" max="7942" width="11" style="40" customWidth="1"/>
    <col min="7943" max="7943" width="14.375" style="40" customWidth="1"/>
    <col min="7944" max="7944" width="6.25" style="40" customWidth="1"/>
    <col min="7945" max="7945" width="2" style="40" customWidth="1"/>
    <col min="7946" max="7946" width="6.625" style="40" customWidth="1"/>
    <col min="7947" max="7947" width="8.125" style="40" customWidth="1"/>
    <col min="7948" max="7948" width="9" style="40" customWidth="1"/>
    <col min="7949" max="7949" width="0" style="40" hidden="1" customWidth="1"/>
    <col min="7950" max="7950" width="9" style="40" customWidth="1"/>
    <col min="7951" max="7951" width="11" style="40" customWidth="1"/>
    <col min="7952" max="7952" width="7.125" style="40" customWidth="1"/>
    <col min="7953" max="7953" width="8.5" style="40" customWidth="1"/>
    <col min="7954" max="7954" width="7.5" style="40" customWidth="1"/>
    <col min="7955" max="7955" width="3.125" style="40" customWidth="1"/>
    <col min="7956" max="7956" width="1.75" style="40" customWidth="1"/>
    <col min="7957" max="7957" width="5" style="40" customWidth="1"/>
    <col min="7958" max="7997" width="0" style="40" hidden="1" customWidth="1"/>
    <col min="7998" max="7998" width="8.875" style="40" customWidth="1"/>
    <col min="7999" max="8192" width="8.875" style="40"/>
    <col min="8193" max="8193" width="1" style="40" customWidth="1"/>
    <col min="8194" max="8194" width="1.25" style="40" customWidth="1"/>
    <col min="8195" max="8195" width="0.875" style="40" customWidth="1"/>
    <col min="8196" max="8196" width="7.625" style="40" customWidth="1"/>
    <col min="8197" max="8197" width="7.125" style="40" customWidth="1"/>
    <col min="8198" max="8198" width="11" style="40" customWidth="1"/>
    <col min="8199" max="8199" width="14.375" style="40" customWidth="1"/>
    <col min="8200" max="8200" width="6.25" style="40" customWidth="1"/>
    <col min="8201" max="8201" width="2" style="40" customWidth="1"/>
    <col min="8202" max="8202" width="6.625" style="40" customWidth="1"/>
    <col min="8203" max="8203" width="8.125" style="40" customWidth="1"/>
    <col min="8204" max="8204" width="9" style="40" customWidth="1"/>
    <col min="8205" max="8205" width="0" style="40" hidden="1" customWidth="1"/>
    <col min="8206" max="8206" width="9" style="40" customWidth="1"/>
    <col min="8207" max="8207" width="11" style="40" customWidth="1"/>
    <col min="8208" max="8208" width="7.125" style="40" customWidth="1"/>
    <col min="8209" max="8209" width="8.5" style="40" customWidth="1"/>
    <col min="8210" max="8210" width="7.5" style="40" customWidth="1"/>
    <col min="8211" max="8211" width="3.125" style="40" customWidth="1"/>
    <col min="8212" max="8212" width="1.75" style="40" customWidth="1"/>
    <col min="8213" max="8213" width="5" style="40" customWidth="1"/>
    <col min="8214" max="8253" width="0" style="40" hidden="1" customWidth="1"/>
    <col min="8254" max="8254" width="8.875" style="40" customWidth="1"/>
    <col min="8255" max="8448" width="8.875" style="40"/>
    <col min="8449" max="8449" width="1" style="40" customWidth="1"/>
    <col min="8450" max="8450" width="1.25" style="40" customWidth="1"/>
    <col min="8451" max="8451" width="0.875" style="40" customWidth="1"/>
    <col min="8452" max="8452" width="7.625" style="40" customWidth="1"/>
    <col min="8453" max="8453" width="7.125" style="40" customWidth="1"/>
    <col min="8454" max="8454" width="11" style="40" customWidth="1"/>
    <col min="8455" max="8455" width="14.375" style="40" customWidth="1"/>
    <col min="8456" max="8456" width="6.25" style="40" customWidth="1"/>
    <col min="8457" max="8457" width="2" style="40" customWidth="1"/>
    <col min="8458" max="8458" width="6.625" style="40" customWidth="1"/>
    <col min="8459" max="8459" width="8.125" style="40" customWidth="1"/>
    <col min="8460" max="8460" width="9" style="40" customWidth="1"/>
    <col min="8461" max="8461" width="0" style="40" hidden="1" customWidth="1"/>
    <col min="8462" max="8462" width="9" style="40" customWidth="1"/>
    <col min="8463" max="8463" width="11" style="40" customWidth="1"/>
    <col min="8464" max="8464" width="7.125" style="40" customWidth="1"/>
    <col min="8465" max="8465" width="8.5" style="40" customWidth="1"/>
    <col min="8466" max="8466" width="7.5" style="40" customWidth="1"/>
    <col min="8467" max="8467" width="3.125" style="40" customWidth="1"/>
    <col min="8468" max="8468" width="1.75" style="40" customWidth="1"/>
    <col min="8469" max="8469" width="5" style="40" customWidth="1"/>
    <col min="8470" max="8509" width="0" style="40" hidden="1" customWidth="1"/>
    <col min="8510" max="8510" width="8.875" style="40" customWidth="1"/>
    <col min="8511" max="8704" width="8.875" style="40"/>
    <col min="8705" max="8705" width="1" style="40" customWidth="1"/>
    <col min="8706" max="8706" width="1.25" style="40" customWidth="1"/>
    <col min="8707" max="8707" width="0.875" style="40" customWidth="1"/>
    <col min="8708" max="8708" width="7.625" style="40" customWidth="1"/>
    <col min="8709" max="8709" width="7.125" style="40" customWidth="1"/>
    <col min="8710" max="8710" width="11" style="40" customWidth="1"/>
    <col min="8711" max="8711" width="14.375" style="40" customWidth="1"/>
    <col min="8712" max="8712" width="6.25" style="40" customWidth="1"/>
    <col min="8713" max="8713" width="2" style="40" customWidth="1"/>
    <col min="8714" max="8714" width="6.625" style="40" customWidth="1"/>
    <col min="8715" max="8715" width="8.125" style="40" customWidth="1"/>
    <col min="8716" max="8716" width="9" style="40" customWidth="1"/>
    <col min="8717" max="8717" width="0" style="40" hidden="1" customWidth="1"/>
    <col min="8718" max="8718" width="9" style="40" customWidth="1"/>
    <col min="8719" max="8719" width="11" style="40" customWidth="1"/>
    <col min="8720" max="8720" width="7.125" style="40" customWidth="1"/>
    <col min="8721" max="8721" width="8.5" style="40" customWidth="1"/>
    <col min="8722" max="8722" width="7.5" style="40" customWidth="1"/>
    <col min="8723" max="8723" width="3.125" style="40" customWidth="1"/>
    <col min="8724" max="8724" width="1.75" style="40" customWidth="1"/>
    <col min="8725" max="8725" width="5" style="40" customWidth="1"/>
    <col min="8726" max="8765" width="0" style="40" hidden="1" customWidth="1"/>
    <col min="8766" max="8766" width="8.875" style="40" customWidth="1"/>
    <col min="8767" max="8960" width="8.875" style="40"/>
    <col min="8961" max="8961" width="1" style="40" customWidth="1"/>
    <col min="8962" max="8962" width="1.25" style="40" customWidth="1"/>
    <col min="8963" max="8963" width="0.875" style="40" customWidth="1"/>
    <col min="8964" max="8964" width="7.625" style="40" customWidth="1"/>
    <col min="8965" max="8965" width="7.125" style="40" customWidth="1"/>
    <col min="8966" max="8966" width="11" style="40" customWidth="1"/>
    <col min="8967" max="8967" width="14.375" style="40" customWidth="1"/>
    <col min="8968" max="8968" width="6.25" style="40" customWidth="1"/>
    <col min="8969" max="8969" width="2" style="40" customWidth="1"/>
    <col min="8970" max="8970" width="6.625" style="40" customWidth="1"/>
    <col min="8971" max="8971" width="8.125" style="40" customWidth="1"/>
    <col min="8972" max="8972" width="9" style="40" customWidth="1"/>
    <col min="8973" max="8973" width="0" style="40" hidden="1" customWidth="1"/>
    <col min="8974" max="8974" width="9" style="40" customWidth="1"/>
    <col min="8975" max="8975" width="11" style="40" customWidth="1"/>
    <col min="8976" max="8976" width="7.125" style="40" customWidth="1"/>
    <col min="8977" max="8977" width="8.5" style="40" customWidth="1"/>
    <col min="8978" max="8978" width="7.5" style="40" customWidth="1"/>
    <col min="8979" max="8979" width="3.125" style="40" customWidth="1"/>
    <col min="8980" max="8980" width="1.75" style="40" customWidth="1"/>
    <col min="8981" max="8981" width="5" style="40" customWidth="1"/>
    <col min="8982" max="9021" width="0" style="40" hidden="1" customWidth="1"/>
    <col min="9022" max="9022" width="8.875" style="40" customWidth="1"/>
    <col min="9023" max="9216" width="8.875" style="40"/>
    <col min="9217" max="9217" width="1" style="40" customWidth="1"/>
    <col min="9218" max="9218" width="1.25" style="40" customWidth="1"/>
    <col min="9219" max="9219" width="0.875" style="40" customWidth="1"/>
    <col min="9220" max="9220" width="7.625" style="40" customWidth="1"/>
    <col min="9221" max="9221" width="7.125" style="40" customWidth="1"/>
    <col min="9222" max="9222" width="11" style="40" customWidth="1"/>
    <col min="9223" max="9223" width="14.375" style="40" customWidth="1"/>
    <col min="9224" max="9224" width="6.25" style="40" customWidth="1"/>
    <col min="9225" max="9225" width="2" style="40" customWidth="1"/>
    <col min="9226" max="9226" width="6.625" style="40" customWidth="1"/>
    <col min="9227" max="9227" width="8.125" style="40" customWidth="1"/>
    <col min="9228" max="9228" width="9" style="40" customWidth="1"/>
    <col min="9229" max="9229" width="0" style="40" hidden="1" customWidth="1"/>
    <col min="9230" max="9230" width="9" style="40" customWidth="1"/>
    <col min="9231" max="9231" width="11" style="40" customWidth="1"/>
    <col min="9232" max="9232" width="7.125" style="40" customWidth="1"/>
    <col min="9233" max="9233" width="8.5" style="40" customWidth="1"/>
    <col min="9234" max="9234" width="7.5" style="40" customWidth="1"/>
    <col min="9235" max="9235" width="3.125" style="40" customWidth="1"/>
    <col min="9236" max="9236" width="1.75" style="40" customWidth="1"/>
    <col min="9237" max="9237" width="5" style="40" customWidth="1"/>
    <col min="9238" max="9277" width="0" style="40" hidden="1" customWidth="1"/>
    <col min="9278" max="9278" width="8.875" style="40" customWidth="1"/>
    <col min="9279" max="9472" width="8.875" style="40"/>
    <col min="9473" max="9473" width="1" style="40" customWidth="1"/>
    <col min="9474" max="9474" width="1.25" style="40" customWidth="1"/>
    <col min="9475" max="9475" width="0.875" style="40" customWidth="1"/>
    <col min="9476" max="9476" width="7.625" style="40" customWidth="1"/>
    <col min="9477" max="9477" width="7.125" style="40" customWidth="1"/>
    <col min="9478" max="9478" width="11" style="40" customWidth="1"/>
    <col min="9479" max="9479" width="14.375" style="40" customWidth="1"/>
    <col min="9480" max="9480" width="6.25" style="40" customWidth="1"/>
    <col min="9481" max="9481" width="2" style="40" customWidth="1"/>
    <col min="9482" max="9482" width="6.625" style="40" customWidth="1"/>
    <col min="9483" max="9483" width="8.125" style="40" customWidth="1"/>
    <col min="9484" max="9484" width="9" style="40" customWidth="1"/>
    <col min="9485" max="9485" width="0" style="40" hidden="1" customWidth="1"/>
    <col min="9486" max="9486" width="9" style="40" customWidth="1"/>
    <col min="9487" max="9487" width="11" style="40" customWidth="1"/>
    <col min="9488" max="9488" width="7.125" style="40" customWidth="1"/>
    <col min="9489" max="9489" width="8.5" style="40" customWidth="1"/>
    <col min="9490" max="9490" width="7.5" style="40" customWidth="1"/>
    <col min="9491" max="9491" width="3.125" style="40" customWidth="1"/>
    <col min="9492" max="9492" width="1.75" style="40" customWidth="1"/>
    <col min="9493" max="9493" width="5" style="40" customWidth="1"/>
    <col min="9494" max="9533" width="0" style="40" hidden="1" customWidth="1"/>
    <col min="9534" max="9534" width="8.875" style="40" customWidth="1"/>
    <col min="9535" max="9728" width="8.875" style="40"/>
    <col min="9729" max="9729" width="1" style="40" customWidth="1"/>
    <col min="9730" max="9730" width="1.25" style="40" customWidth="1"/>
    <col min="9731" max="9731" width="0.875" style="40" customWidth="1"/>
    <col min="9732" max="9732" width="7.625" style="40" customWidth="1"/>
    <col min="9733" max="9733" width="7.125" style="40" customWidth="1"/>
    <col min="9734" max="9734" width="11" style="40" customWidth="1"/>
    <col min="9735" max="9735" width="14.375" style="40" customWidth="1"/>
    <col min="9736" max="9736" width="6.25" style="40" customWidth="1"/>
    <col min="9737" max="9737" width="2" style="40" customWidth="1"/>
    <col min="9738" max="9738" width="6.625" style="40" customWidth="1"/>
    <col min="9739" max="9739" width="8.125" style="40" customWidth="1"/>
    <col min="9740" max="9740" width="9" style="40" customWidth="1"/>
    <col min="9741" max="9741" width="0" style="40" hidden="1" customWidth="1"/>
    <col min="9742" max="9742" width="9" style="40" customWidth="1"/>
    <col min="9743" max="9743" width="11" style="40" customWidth="1"/>
    <col min="9744" max="9744" width="7.125" style="40" customWidth="1"/>
    <col min="9745" max="9745" width="8.5" style="40" customWidth="1"/>
    <col min="9746" max="9746" width="7.5" style="40" customWidth="1"/>
    <col min="9747" max="9747" width="3.125" style="40" customWidth="1"/>
    <col min="9748" max="9748" width="1.75" style="40" customWidth="1"/>
    <col min="9749" max="9749" width="5" style="40" customWidth="1"/>
    <col min="9750" max="9789" width="0" style="40" hidden="1" customWidth="1"/>
    <col min="9790" max="9790" width="8.875" style="40" customWidth="1"/>
    <col min="9791" max="9984" width="8.875" style="40"/>
    <col min="9985" max="9985" width="1" style="40" customWidth="1"/>
    <col min="9986" max="9986" width="1.25" style="40" customWidth="1"/>
    <col min="9987" max="9987" width="0.875" style="40" customWidth="1"/>
    <col min="9988" max="9988" width="7.625" style="40" customWidth="1"/>
    <col min="9989" max="9989" width="7.125" style="40" customWidth="1"/>
    <col min="9990" max="9990" width="11" style="40" customWidth="1"/>
    <col min="9991" max="9991" width="14.375" style="40" customWidth="1"/>
    <col min="9992" max="9992" width="6.25" style="40" customWidth="1"/>
    <col min="9993" max="9993" width="2" style="40" customWidth="1"/>
    <col min="9994" max="9994" width="6.625" style="40" customWidth="1"/>
    <col min="9995" max="9995" width="8.125" style="40" customWidth="1"/>
    <col min="9996" max="9996" width="9" style="40" customWidth="1"/>
    <col min="9997" max="9997" width="0" style="40" hidden="1" customWidth="1"/>
    <col min="9998" max="9998" width="9" style="40" customWidth="1"/>
    <col min="9999" max="9999" width="11" style="40" customWidth="1"/>
    <col min="10000" max="10000" width="7.125" style="40" customWidth="1"/>
    <col min="10001" max="10001" width="8.5" style="40" customWidth="1"/>
    <col min="10002" max="10002" width="7.5" style="40" customWidth="1"/>
    <col min="10003" max="10003" width="3.125" style="40" customWidth="1"/>
    <col min="10004" max="10004" width="1.75" style="40" customWidth="1"/>
    <col min="10005" max="10005" width="5" style="40" customWidth="1"/>
    <col min="10006" max="10045" width="0" style="40" hidden="1" customWidth="1"/>
    <col min="10046" max="10046" width="8.875" style="40" customWidth="1"/>
    <col min="10047" max="10240" width="8.875" style="40"/>
    <col min="10241" max="10241" width="1" style="40" customWidth="1"/>
    <col min="10242" max="10242" width="1.25" style="40" customWidth="1"/>
    <col min="10243" max="10243" width="0.875" style="40" customWidth="1"/>
    <col min="10244" max="10244" width="7.625" style="40" customWidth="1"/>
    <col min="10245" max="10245" width="7.125" style="40" customWidth="1"/>
    <col min="10246" max="10246" width="11" style="40" customWidth="1"/>
    <col min="10247" max="10247" width="14.375" style="40" customWidth="1"/>
    <col min="10248" max="10248" width="6.25" style="40" customWidth="1"/>
    <col min="10249" max="10249" width="2" style="40" customWidth="1"/>
    <col min="10250" max="10250" width="6.625" style="40" customWidth="1"/>
    <col min="10251" max="10251" width="8.125" style="40" customWidth="1"/>
    <col min="10252" max="10252" width="9" style="40" customWidth="1"/>
    <col min="10253" max="10253" width="0" style="40" hidden="1" customWidth="1"/>
    <col min="10254" max="10254" width="9" style="40" customWidth="1"/>
    <col min="10255" max="10255" width="11" style="40" customWidth="1"/>
    <col min="10256" max="10256" width="7.125" style="40" customWidth="1"/>
    <col min="10257" max="10257" width="8.5" style="40" customWidth="1"/>
    <col min="10258" max="10258" width="7.5" style="40" customWidth="1"/>
    <col min="10259" max="10259" width="3.125" style="40" customWidth="1"/>
    <col min="10260" max="10260" width="1.75" style="40" customWidth="1"/>
    <col min="10261" max="10261" width="5" style="40" customWidth="1"/>
    <col min="10262" max="10301" width="0" style="40" hidden="1" customWidth="1"/>
    <col min="10302" max="10302" width="8.875" style="40" customWidth="1"/>
    <col min="10303" max="10496" width="8.875" style="40"/>
    <col min="10497" max="10497" width="1" style="40" customWidth="1"/>
    <col min="10498" max="10498" width="1.25" style="40" customWidth="1"/>
    <col min="10499" max="10499" width="0.875" style="40" customWidth="1"/>
    <col min="10500" max="10500" width="7.625" style="40" customWidth="1"/>
    <col min="10501" max="10501" width="7.125" style="40" customWidth="1"/>
    <col min="10502" max="10502" width="11" style="40" customWidth="1"/>
    <col min="10503" max="10503" width="14.375" style="40" customWidth="1"/>
    <col min="10504" max="10504" width="6.25" style="40" customWidth="1"/>
    <col min="10505" max="10505" width="2" style="40" customWidth="1"/>
    <col min="10506" max="10506" width="6.625" style="40" customWidth="1"/>
    <col min="10507" max="10507" width="8.125" style="40" customWidth="1"/>
    <col min="10508" max="10508" width="9" style="40" customWidth="1"/>
    <col min="10509" max="10509" width="0" style="40" hidden="1" customWidth="1"/>
    <col min="10510" max="10510" width="9" style="40" customWidth="1"/>
    <col min="10511" max="10511" width="11" style="40" customWidth="1"/>
    <col min="10512" max="10512" width="7.125" style="40" customWidth="1"/>
    <col min="10513" max="10513" width="8.5" style="40" customWidth="1"/>
    <col min="10514" max="10514" width="7.5" style="40" customWidth="1"/>
    <col min="10515" max="10515" width="3.125" style="40" customWidth="1"/>
    <col min="10516" max="10516" width="1.75" style="40" customWidth="1"/>
    <col min="10517" max="10517" width="5" style="40" customWidth="1"/>
    <col min="10518" max="10557" width="0" style="40" hidden="1" customWidth="1"/>
    <col min="10558" max="10558" width="8.875" style="40" customWidth="1"/>
    <col min="10559" max="10752" width="8.875" style="40"/>
    <col min="10753" max="10753" width="1" style="40" customWidth="1"/>
    <col min="10754" max="10754" width="1.25" style="40" customWidth="1"/>
    <col min="10755" max="10755" width="0.875" style="40" customWidth="1"/>
    <col min="10756" max="10756" width="7.625" style="40" customWidth="1"/>
    <col min="10757" max="10757" width="7.125" style="40" customWidth="1"/>
    <col min="10758" max="10758" width="11" style="40" customWidth="1"/>
    <col min="10759" max="10759" width="14.375" style="40" customWidth="1"/>
    <col min="10760" max="10760" width="6.25" style="40" customWidth="1"/>
    <col min="10761" max="10761" width="2" style="40" customWidth="1"/>
    <col min="10762" max="10762" width="6.625" style="40" customWidth="1"/>
    <col min="10763" max="10763" width="8.125" style="40" customWidth="1"/>
    <col min="10764" max="10764" width="9" style="40" customWidth="1"/>
    <col min="10765" max="10765" width="0" style="40" hidden="1" customWidth="1"/>
    <col min="10766" max="10766" width="9" style="40" customWidth="1"/>
    <col min="10767" max="10767" width="11" style="40" customWidth="1"/>
    <col min="10768" max="10768" width="7.125" style="40" customWidth="1"/>
    <col min="10769" max="10769" width="8.5" style="40" customWidth="1"/>
    <col min="10770" max="10770" width="7.5" style="40" customWidth="1"/>
    <col min="10771" max="10771" width="3.125" style="40" customWidth="1"/>
    <col min="10772" max="10772" width="1.75" style="40" customWidth="1"/>
    <col min="10773" max="10773" width="5" style="40" customWidth="1"/>
    <col min="10774" max="10813" width="0" style="40" hidden="1" customWidth="1"/>
    <col min="10814" max="10814" width="8.875" style="40" customWidth="1"/>
    <col min="10815" max="11008" width="8.875" style="40"/>
    <col min="11009" max="11009" width="1" style="40" customWidth="1"/>
    <col min="11010" max="11010" width="1.25" style="40" customWidth="1"/>
    <col min="11011" max="11011" width="0.875" style="40" customWidth="1"/>
    <col min="11012" max="11012" width="7.625" style="40" customWidth="1"/>
    <col min="11013" max="11013" width="7.125" style="40" customWidth="1"/>
    <col min="11014" max="11014" width="11" style="40" customWidth="1"/>
    <col min="11015" max="11015" width="14.375" style="40" customWidth="1"/>
    <col min="11016" max="11016" width="6.25" style="40" customWidth="1"/>
    <col min="11017" max="11017" width="2" style="40" customWidth="1"/>
    <col min="11018" max="11018" width="6.625" style="40" customWidth="1"/>
    <col min="11019" max="11019" width="8.125" style="40" customWidth="1"/>
    <col min="11020" max="11020" width="9" style="40" customWidth="1"/>
    <col min="11021" max="11021" width="0" style="40" hidden="1" customWidth="1"/>
    <col min="11022" max="11022" width="9" style="40" customWidth="1"/>
    <col min="11023" max="11023" width="11" style="40" customWidth="1"/>
    <col min="11024" max="11024" width="7.125" style="40" customWidth="1"/>
    <col min="11025" max="11025" width="8.5" style="40" customWidth="1"/>
    <col min="11026" max="11026" width="7.5" style="40" customWidth="1"/>
    <col min="11027" max="11027" width="3.125" style="40" customWidth="1"/>
    <col min="11028" max="11028" width="1.75" style="40" customWidth="1"/>
    <col min="11029" max="11029" width="5" style="40" customWidth="1"/>
    <col min="11030" max="11069" width="0" style="40" hidden="1" customWidth="1"/>
    <col min="11070" max="11070" width="8.875" style="40" customWidth="1"/>
    <col min="11071" max="11264" width="8.875" style="40"/>
    <col min="11265" max="11265" width="1" style="40" customWidth="1"/>
    <col min="11266" max="11266" width="1.25" style="40" customWidth="1"/>
    <col min="11267" max="11267" width="0.875" style="40" customWidth="1"/>
    <col min="11268" max="11268" width="7.625" style="40" customWidth="1"/>
    <col min="11269" max="11269" width="7.125" style="40" customWidth="1"/>
    <col min="11270" max="11270" width="11" style="40" customWidth="1"/>
    <col min="11271" max="11271" width="14.375" style="40" customWidth="1"/>
    <col min="11272" max="11272" width="6.25" style="40" customWidth="1"/>
    <col min="11273" max="11273" width="2" style="40" customWidth="1"/>
    <col min="11274" max="11274" width="6.625" style="40" customWidth="1"/>
    <col min="11275" max="11275" width="8.125" style="40" customWidth="1"/>
    <col min="11276" max="11276" width="9" style="40" customWidth="1"/>
    <col min="11277" max="11277" width="0" style="40" hidden="1" customWidth="1"/>
    <col min="11278" max="11278" width="9" style="40" customWidth="1"/>
    <col min="11279" max="11279" width="11" style="40" customWidth="1"/>
    <col min="11280" max="11280" width="7.125" style="40" customWidth="1"/>
    <col min="11281" max="11281" width="8.5" style="40" customWidth="1"/>
    <col min="11282" max="11282" width="7.5" style="40" customWidth="1"/>
    <col min="11283" max="11283" width="3.125" style="40" customWidth="1"/>
    <col min="11284" max="11284" width="1.75" style="40" customWidth="1"/>
    <col min="11285" max="11285" width="5" style="40" customWidth="1"/>
    <col min="11286" max="11325" width="0" style="40" hidden="1" customWidth="1"/>
    <col min="11326" max="11326" width="8.875" style="40" customWidth="1"/>
    <col min="11327" max="11520" width="8.875" style="40"/>
    <col min="11521" max="11521" width="1" style="40" customWidth="1"/>
    <col min="11522" max="11522" width="1.25" style="40" customWidth="1"/>
    <col min="11523" max="11523" width="0.875" style="40" customWidth="1"/>
    <col min="11524" max="11524" width="7.625" style="40" customWidth="1"/>
    <col min="11525" max="11525" width="7.125" style="40" customWidth="1"/>
    <col min="11526" max="11526" width="11" style="40" customWidth="1"/>
    <col min="11527" max="11527" width="14.375" style="40" customWidth="1"/>
    <col min="11528" max="11528" width="6.25" style="40" customWidth="1"/>
    <col min="11529" max="11529" width="2" style="40" customWidth="1"/>
    <col min="11530" max="11530" width="6.625" style="40" customWidth="1"/>
    <col min="11531" max="11531" width="8.125" style="40" customWidth="1"/>
    <col min="11532" max="11532" width="9" style="40" customWidth="1"/>
    <col min="11533" max="11533" width="0" style="40" hidden="1" customWidth="1"/>
    <col min="11534" max="11534" width="9" style="40" customWidth="1"/>
    <col min="11535" max="11535" width="11" style="40" customWidth="1"/>
    <col min="11536" max="11536" width="7.125" style="40" customWidth="1"/>
    <col min="11537" max="11537" width="8.5" style="40" customWidth="1"/>
    <col min="11538" max="11538" width="7.5" style="40" customWidth="1"/>
    <col min="11539" max="11539" width="3.125" style="40" customWidth="1"/>
    <col min="11540" max="11540" width="1.75" style="40" customWidth="1"/>
    <col min="11541" max="11541" width="5" style="40" customWidth="1"/>
    <col min="11542" max="11581" width="0" style="40" hidden="1" customWidth="1"/>
    <col min="11582" max="11582" width="8.875" style="40" customWidth="1"/>
    <col min="11583" max="11776" width="8.875" style="40"/>
    <col min="11777" max="11777" width="1" style="40" customWidth="1"/>
    <col min="11778" max="11778" width="1.25" style="40" customWidth="1"/>
    <col min="11779" max="11779" width="0.875" style="40" customWidth="1"/>
    <col min="11780" max="11780" width="7.625" style="40" customWidth="1"/>
    <col min="11781" max="11781" width="7.125" style="40" customWidth="1"/>
    <col min="11782" max="11782" width="11" style="40" customWidth="1"/>
    <col min="11783" max="11783" width="14.375" style="40" customWidth="1"/>
    <col min="11784" max="11784" width="6.25" style="40" customWidth="1"/>
    <col min="11785" max="11785" width="2" style="40" customWidth="1"/>
    <col min="11786" max="11786" width="6.625" style="40" customWidth="1"/>
    <col min="11787" max="11787" width="8.125" style="40" customWidth="1"/>
    <col min="11788" max="11788" width="9" style="40" customWidth="1"/>
    <col min="11789" max="11789" width="0" style="40" hidden="1" customWidth="1"/>
    <col min="11790" max="11790" width="9" style="40" customWidth="1"/>
    <col min="11791" max="11791" width="11" style="40" customWidth="1"/>
    <col min="11792" max="11792" width="7.125" style="40" customWidth="1"/>
    <col min="11793" max="11793" width="8.5" style="40" customWidth="1"/>
    <col min="11794" max="11794" width="7.5" style="40" customWidth="1"/>
    <col min="11795" max="11795" width="3.125" style="40" customWidth="1"/>
    <col min="11796" max="11796" width="1.75" style="40" customWidth="1"/>
    <col min="11797" max="11797" width="5" style="40" customWidth="1"/>
    <col min="11798" max="11837" width="0" style="40" hidden="1" customWidth="1"/>
    <col min="11838" max="11838" width="8.875" style="40" customWidth="1"/>
    <col min="11839" max="12032" width="8.875" style="40"/>
    <col min="12033" max="12033" width="1" style="40" customWidth="1"/>
    <col min="12034" max="12034" width="1.25" style="40" customWidth="1"/>
    <col min="12035" max="12035" width="0.875" style="40" customWidth="1"/>
    <col min="12036" max="12036" width="7.625" style="40" customWidth="1"/>
    <col min="12037" max="12037" width="7.125" style="40" customWidth="1"/>
    <col min="12038" max="12038" width="11" style="40" customWidth="1"/>
    <col min="12039" max="12039" width="14.375" style="40" customWidth="1"/>
    <col min="12040" max="12040" width="6.25" style="40" customWidth="1"/>
    <col min="12041" max="12041" width="2" style="40" customWidth="1"/>
    <col min="12042" max="12042" width="6.625" style="40" customWidth="1"/>
    <col min="12043" max="12043" width="8.125" style="40" customWidth="1"/>
    <col min="12044" max="12044" width="9" style="40" customWidth="1"/>
    <col min="12045" max="12045" width="0" style="40" hidden="1" customWidth="1"/>
    <col min="12046" max="12046" width="9" style="40" customWidth="1"/>
    <col min="12047" max="12047" width="11" style="40" customWidth="1"/>
    <col min="12048" max="12048" width="7.125" style="40" customWidth="1"/>
    <col min="12049" max="12049" width="8.5" style="40" customWidth="1"/>
    <col min="12050" max="12050" width="7.5" style="40" customWidth="1"/>
    <col min="12051" max="12051" width="3.125" style="40" customWidth="1"/>
    <col min="12052" max="12052" width="1.75" style="40" customWidth="1"/>
    <col min="12053" max="12053" width="5" style="40" customWidth="1"/>
    <col min="12054" max="12093" width="0" style="40" hidden="1" customWidth="1"/>
    <col min="12094" max="12094" width="8.875" style="40" customWidth="1"/>
    <col min="12095" max="12288" width="8.875" style="40"/>
    <col min="12289" max="12289" width="1" style="40" customWidth="1"/>
    <col min="12290" max="12290" width="1.25" style="40" customWidth="1"/>
    <col min="12291" max="12291" width="0.875" style="40" customWidth="1"/>
    <col min="12292" max="12292" width="7.625" style="40" customWidth="1"/>
    <col min="12293" max="12293" width="7.125" style="40" customWidth="1"/>
    <col min="12294" max="12294" width="11" style="40" customWidth="1"/>
    <col min="12295" max="12295" width="14.375" style="40" customWidth="1"/>
    <col min="12296" max="12296" width="6.25" style="40" customWidth="1"/>
    <col min="12297" max="12297" width="2" style="40" customWidth="1"/>
    <col min="12298" max="12298" width="6.625" style="40" customWidth="1"/>
    <col min="12299" max="12299" width="8.125" style="40" customWidth="1"/>
    <col min="12300" max="12300" width="9" style="40" customWidth="1"/>
    <col min="12301" max="12301" width="0" style="40" hidden="1" customWidth="1"/>
    <col min="12302" max="12302" width="9" style="40" customWidth="1"/>
    <col min="12303" max="12303" width="11" style="40" customWidth="1"/>
    <col min="12304" max="12304" width="7.125" style="40" customWidth="1"/>
    <col min="12305" max="12305" width="8.5" style="40" customWidth="1"/>
    <col min="12306" max="12306" width="7.5" style="40" customWidth="1"/>
    <col min="12307" max="12307" width="3.125" style="40" customWidth="1"/>
    <col min="12308" max="12308" width="1.75" style="40" customWidth="1"/>
    <col min="12309" max="12309" width="5" style="40" customWidth="1"/>
    <col min="12310" max="12349" width="0" style="40" hidden="1" customWidth="1"/>
    <col min="12350" max="12350" width="8.875" style="40" customWidth="1"/>
    <col min="12351" max="12544" width="8.875" style="40"/>
    <col min="12545" max="12545" width="1" style="40" customWidth="1"/>
    <col min="12546" max="12546" width="1.25" style="40" customWidth="1"/>
    <col min="12547" max="12547" width="0.875" style="40" customWidth="1"/>
    <col min="12548" max="12548" width="7.625" style="40" customWidth="1"/>
    <col min="12549" max="12549" width="7.125" style="40" customWidth="1"/>
    <col min="12550" max="12550" width="11" style="40" customWidth="1"/>
    <col min="12551" max="12551" width="14.375" style="40" customWidth="1"/>
    <col min="12552" max="12552" width="6.25" style="40" customWidth="1"/>
    <col min="12553" max="12553" width="2" style="40" customWidth="1"/>
    <col min="12554" max="12554" width="6.625" style="40" customWidth="1"/>
    <col min="12555" max="12555" width="8.125" style="40" customWidth="1"/>
    <col min="12556" max="12556" width="9" style="40" customWidth="1"/>
    <col min="12557" max="12557" width="0" style="40" hidden="1" customWidth="1"/>
    <col min="12558" max="12558" width="9" style="40" customWidth="1"/>
    <col min="12559" max="12559" width="11" style="40" customWidth="1"/>
    <col min="12560" max="12560" width="7.125" style="40" customWidth="1"/>
    <col min="12561" max="12561" width="8.5" style="40" customWidth="1"/>
    <col min="12562" max="12562" width="7.5" style="40" customWidth="1"/>
    <col min="12563" max="12563" width="3.125" style="40" customWidth="1"/>
    <col min="12564" max="12564" width="1.75" style="40" customWidth="1"/>
    <col min="12565" max="12565" width="5" style="40" customWidth="1"/>
    <col min="12566" max="12605" width="0" style="40" hidden="1" customWidth="1"/>
    <col min="12606" max="12606" width="8.875" style="40" customWidth="1"/>
    <col min="12607" max="12800" width="8.875" style="40"/>
    <col min="12801" max="12801" width="1" style="40" customWidth="1"/>
    <col min="12802" max="12802" width="1.25" style="40" customWidth="1"/>
    <col min="12803" max="12803" width="0.875" style="40" customWidth="1"/>
    <col min="12804" max="12804" width="7.625" style="40" customWidth="1"/>
    <col min="12805" max="12805" width="7.125" style="40" customWidth="1"/>
    <col min="12806" max="12806" width="11" style="40" customWidth="1"/>
    <col min="12807" max="12807" width="14.375" style="40" customWidth="1"/>
    <col min="12808" max="12808" width="6.25" style="40" customWidth="1"/>
    <col min="12809" max="12809" width="2" style="40" customWidth="1"/>
    <col min="12810" max="12810" width="6.625" style="40" customWidth="1"/>
    <col min="12811" max="12811" width="8.125" style="40" customWidth="1"/>
    <col min="12812" max="12812" width="9" style="40" customWidth="1"/>
    <col min="12813" max="12813" width="0" style="40" hidden="1" customWidth="1"/>
    <col min="12814" max="12814" width="9" style="40" customWidth="1"/>
    <col min="12815" max="12815" width="11" style="40" customWidth="1"/>
    <col min="12816" max="12816" width="7.125" style="40" customWidth="1"/>
    <col min="12817" max="12817" width="8.5" style="40" customWidth="1"/>
    <col min="12818" max="12818" width="7.5" style="40" customWidth="1"/>
    <col min="12819" max="12819" width="3.125" style="40" customWidth="1"/>
    <col min="12820" max="12820" width="1.75" style="40" customWidth="1"/>
    <col min="12821" max="12821" width="5" style="40" customWidth="1"/>
    <col min="12822" max="12861" width="0" style="40" hidden="1" customWidth="1"/>
    <col min="12862" max="12862" width="8.875" style="40" customWidth="1"/>
    <col min="12863" max="13056" width="8.875" style="40"/>
    <col min="13057" max="13057" width="1" style="40" customWidth="1"/>
    <col min="13058" max="13058" width="1.25" style="40" customWidth="1"/>
    <col min="13059" max="13059" width="0.875" style="40" customWidth="1"/>
    <col min="13060" max="13060" width="7.625" style="40" customWidth="1"/>
    <col min="13061" max="13061" width="7.125" style="40" customWidth="1"/>
    <col min="13062" max="13062" width="11" style="40" customWidth="1"/>
    <col min="13063" max="13063" width="14.375" style="40" customWidth="1"/>
    <col min="13064" max="13064" width="6.25" style="40" customWidth="1"/>
    <col min="13065" max="13065" width="2" style="40" customWidth="1"/>
    <col min="13066" max="13066" width="6.625" style="40" customWidth="1"/>
    <col min="13067" max="13067" width="8.125" style="40" customWidth="1"/>
    <col min="13068" max="13068" width="9" style="40" customWidth="1"/>
    <col min="13069" max="13069" width="0" style="40" hidden="1" customWidth="1"/>
    <col min="13070" max="13070" width="9" style="40" customWidth="1"/>
    <col min="13071" max="13071" width="11" style="40" customWidth="1"/>
    <col min="13072" max="13072" width="7.125" style="40" customWidth="1"/>
    <col min="13073" max="13073" width="8.5" style="40" customWidth="1"/>
    <col min="13074" max="13074" width="7.5" style="40" customWidth="1"/>
    <col min="13075" max="13075" width="3.125" style="40" customWidth="1"/>
    <col min="13076" max="13076" width="1.75" style="40" customWidth="1"/>
    <col min="13077" max="13077" width="5" style="40" customWidth="1"/>
    <col min="13078" max="13117" width="0" style="40" hidden="1" customWidth="1"/>
    <col min="13118" max="13118" width="8.875" style="40" customWidth="1"/>
    <col min="13119" max="13312" width="8.875" style="40"/>
    <col min="13313" max="13313" width="1" style="40" customWidth="1"/>
    <col min="13314" max="13314" width="1.25" style="40" customWidth="1"/>
    <col min="13315" max="13315" width="0.875" style="40" customWidth="1"/>
    <col min="13316" max="13316" width="7.625" style="40" customWidth="1"/>
    <col min="13317" max="13317" width="7.125" style="40" customWidth="1"/>
    <col min="13318" max="13318" width="11" style="40" customWidth="1"/>
    <col min="13319" max="13319" width="14.375" style="40" customWidth="1"/>
    <col min="13320" max="13320" width="6.25" style="40" customWidth="1"/>
    <col min="13321" max="13321" width="2" style="40" customWidth="1"/>
    <col min="13322" max="13322" width="6.625" style="40" customWidth="1"/>
    <col min="13323" max="13323" width="8.125" style="40" customWidth="1"/>
    <col min="13324" max="13324" width="9" style="40" customWidth="1"/>
    <col min="13325" max="13325" width="0" style="40" hidden="1" customWidth="1"/>
    <col min="13326" max="13326" width="9" style="40" customWidth="1"/>
    <col min="13327" max="13327" width="11" style="40" customWidth="1"/>
    <col min="13328" max="13328" width="7.125" style="40" customWidth="1"/>
    <col min="13329" max="13329" width="8.5" style="40" customWidth="1"/>
    <col min="13330" max="13330" width="7.5" style="40" customWidth="1"/>
    <col min="13331" max="13331" width="3.125" style="40" customWidth="1"/>
    <col min="13332" max="13332" width="1.75" style="40" customWidth="1"/>
    <col min="13333" max="13333" width="5" style="40" customWidth="1"/>
    <col min="13334" max="13373" width="0" style="40" hidden="1" customWidth="1"/>
    <col min="13374" max="13374" width="8.875" style="40" customWidth="1"/>
    <col min="13375" max="13568" width="8.875" style="40"/>
    <col min="13569" max="13569" width="1" style="40" customWidth="1"/>
    <col min="13570" max="13570" width="1.25" style="40" customWidth="1"/>
    <col min="13571" max="13571" width="0.875" style="40" customWidth="1"/>
    <col min="13572" max="13572" width="7.625" style="40" customWidth="1"/>
    <col min="13573" max="13573" width="7.125" style="40" customWidth="1"/>
    <col min="13574" max="13574" width="11" style="40" customWidth="1"/>
    <col min="13575" max="13575" width="14.375" style="40" customWidth="1"/>
    <col min="13576" max="13576" width="6.25" style="40" customWidth="1"/>
    <col min="13577" max="13577" width="2" style="40" customWidth="1"/>
    <col min="13578" max="13578" width="6.625" style="40" customWidth="1"/>
    <col min="13579" max="13579" width="8.125" style="40" customWidth="1"/>
    <col min="13580" max="13580" width="9" style="40" customWidth="1"/>
    <col min="13581" max="13581" width="0" style="40" hidden="1" customWidth="1"/>
    <col min="13582" max="13582" width="9" style="40" customWidth="1"/>
    <col min="13583" max="13583" width="11" style="40" customWidth="1"/>
    <col min="13584" max="13584" width="7.125" style="40" customWidth="1"/>
    <col min="13585" max="13585" width="8.5" style="40" customWidth="1"/>
    <col min="13586" max="13586" width="7.5" style="40" customWidth="1"/>
    <col min="13587" max="13587" width="3.125" style="40" customWidth="1"/>
    <col min="13588" max="13588" width="1.75" style="40" customWidth="1"/>
    <col min="13589" max="13589" width="5" style="40" customWidth="1"/>
    <col min="13590" max="13629" width="0" style="40" hidden="1" customWidth="1"/>
    <col min="13630" max="13630" width="8.875" style="40" customWidth="1"/>
    <col min="13631" max="13824" width="8.875" style="40"/>
    <col min="13825" max="13825" width="1" style="40" customWidth="1"/>
    <col min="13826" max="13826" width="1.25" style="40" customWidth="1"/>
    <col min="13827" max="13827" width="0.875" style="40" customWidth="1"/>
    <col min="13828" max="13828" width="7.625" style="40" customWidth="1"/>
    <col min="13829" max="13829" width="7.125" style="40" customWidth="1"/>
    <col min="13830" max="13830" width="11" style="40" customWidth="1"/>
    <col min="13831" max="13831" width="14.375" style="40" customWidth="1"/>
    <col min="13832" max="13832" width="6.25" style="40" customWidth="1"/>
    <col min="13833" max="13833" width="2" style="40" customWidth="1"/>
    <col min="13834" max="13834" width="6.625" style="40" customWidth="1"/>
    <col min="13835" max="13835" width="8.125" style="40" customWidth="1"/>
    <col min="13836" max="13836" width="9" style="40" customWidth="1"/>
    <col min="13837" max="13837" width="0" style="40" hidden="1" customWidth="1"/>
    <col min="13838" max="13838" width="9" style="40" customWidth="1"/>
    <col min="13839" max="13839" width="11" style="40" customWidth="1"/>
    <col min="13840" max="13840" width="7.125" style="40" customWidth="1"/>
    <col min="13841" max="13841" width="8.5" style="40" customWidth="1"/>
    <col min="13842" max="13842" width="7.5" style="40" customWidth="1"/>
    <col min="13843" max="13843" width="3.125" style="40" customWidth="1"/>
    <col min="13844" max="13844" width="1.75" style="40" customWidth="1"/>
    <col min="13845" max="13845" width="5" style="40" customWidth="1"/>
    <col min="13846" max="13885" width="0" style="40" hidden="1" customWidth="1"/>
    <col min="13886" max="13886" width="8.875" style="40" customWidth="1"/>
    <col min="13887" max="14080" width="8.875" style="40"/>
    <col min="14081" max="14081" width="1" style="40" customWidth="1"/>
    <col min="14082" max="14082" width="1.25" style="40" customWidth="1"/>
    <col min="14083" max="14083" width="0.875" style="40" customWidth="1"/>
    <col min="14084" max="14084" width="7.625" style="40" customWidth="1"/>
    <col min="14085" max="14085" width="7.125" style="40" customWidth="1"/>
    <col min="14086" max="14086" width="11" style="40" customWidth="1"/>
    <col min="14087" max="14087" width="14.375" style="40" customWidth="1"/>
    <col min="14088" max="14088" width="6.25" style="40" customWidth="1"/>
    <col min="14089" max="14089" width="2" style="40" customWidth="1"/>
    <col min="14090" max="14090" width="6.625" style="40" customWidth="1"/>
    <col min="14091" max="14091" width="8.125" style="40" customWidth="1"/>
    <col min="14092" max="14092" width="9" style="40" customWidth="1"/>
    <col min="14093" max="14093" width="0" style="40" hidden="1" customWidth="1"/>
    <col min="14094" max="14094" width="9" style="40" customWidth="1"/>
    <col min="14095" max="14095" width="11" style="40" customWidth="1"/>
    <col min="14096" max="14096" width="7.125" style="40" customWidth="1"/>
    <col min="14097" max="14097" width="8.5" style="40" customWidth="1"/>
    <col min="14098" max="14098" width="7.5" style="40" customWidth="1"/>
    <col min="14099" max="14099" width="3.125" style="40" customWidth="1"/>
    <col min="14100" max="14100" width="1.75" style="40" customWidth="1"/>
    <col min="14101" max="14101" width="5" style="40" customWidth="1"/>
    <col min="14102" max="14141" width="0" style="40" hidden="1" customWidth="1"/>
    <col min="14142" max="14142" width="8.875" style="40" customWidth="1"/>
    <col min="14143" max="14336" width="8.875" style="40"/>
    <col min="14337" max="14337" width="1" style="40" customWidth="1"/>
    <col min="14338" max="14338" width="1.25" style="40" customWidth="1"/>
    <col min="14339" max="14339" width="0.875" style="40" customWidth="1"/>
    <col min="14340" max="14340" width="7.625" style="40" customWidth="1"/>
    <col min="14341" max="14341" width="7.125" style="40" customWidth="1"/>
    <col min="14342" max="14342" width="11" style="40" customWidth="1"/>
    <col min="14343" max="14343" width="14.375" style="40" customWidth="1"/>
    <col min="14344" max="14344" width="6.25" style="40" customWidth="1"/>
    <col min="14345" max="14345" width="2" style="40" customWidth="1"/>
    <col min="14346" max="14346" width="6.625" style="40" customWidth="1"/>
    <col min="14347" max="14347" width="8.125" style="40" customWidth="1"/>
    <col min="14348" max="14348" width="9" style="40" customWidth="1"/>
    <col min="14349" max="14349" width="0" style="40" hidden="1" customWidth="1"/>
    <col min="14350" max="14350" width="9" style="40" customWidth="1"/>
    <col min="14351" max="14351" width="11" style="40" customWidth="1"/>
    <col min="14352" max="14352" width="7.125" style="40" customWidth="1"/>
    <col min="14353" max="14353" width="8.5" style="40" customWidth="1"/>
    <col min="14354" max="14354" width="7.5" style="40" customWidth="1"/>
    <col min="14355" max="14355" width="3.125" style="40" customWidth="1"/>
    <col min="14356" max="14356" width="1.75" style="40" customWidth="1"/>
    <col min="14357" max="14357" width="5" style="40" customWidth="1"/>
    <col min="14358" max="14397" width="0" style="40" hidden="1" customWidth="1"/>
    <col min="14398" max="14398" width="8.875" style="40" customWidth="1"/>
    <col min="14399" max="14592" width="8.875" style="40"/>
    <col min="14593" max="14593" width="1" style="40" customWidth="1"/>
    <col min="14594" max="14594" width="1.25" style="40" customWidth="1"/>
    <col min="14595" max="14595" width="0.875" style="40" customWidth="1"/>
    <col min="14596" max="14596" width="7.625" style="40" customWidth="1"/>
    <col min="14597" max="14597" width="7.125" style="40" customWidth="1"/>
    <col min="14598" max="14598" width="11" style="40" customWidth="1"/>
    <col min="14599" max="14599" width="14.375" style="40" customWidth="1"/>
    <col min="14600" max="14600" width="6.25" style="40" customWidth="1"/>
    <col min="14601" max="14601" width="2" style="40" customWidth="1"/>
    <col min="14602" max="14602" width="6.625" style="40" customWidth="1"/>
    <col min="14603" max="14603" width="8.125" style="40" customWidth="1"/>
    <col min="14604" max="14604" width="9" style="40" customWidth="1"/>
    <col min="14605" max="14605" width="0" style="40" hidden="1" customWidth="1"/>
    <col min="14606" max="14606" width="9" style="40" customWidth="1"/>
    <col min="14607" max="14607" width="11" style="40" customWidth="1"/>
    <col min="14608" max="14608" width="7.125" style="40" customWidth="1"/>
    <col min="14609" max="14609" width="8.5" style="40" customWidth="1"/>
    <col min="14610" max="14610" width="7.5" style="40" customWidth="1"/>
    <col min="14611" max="14611" width="3.125" style="40" customWidth="1"/>
    <col min="14612" max="14612" width="1.75" style="40" customWidth="1"/>
    <col min="14613" max="14613" width="5" style="40" customWidth="1"/>
    <col min="14614" max="14653" width="0" style="40" hidden="1" customWidth="1"/>
    <col min="14654" max="14654" width="8.875" style="40" customWidth="1"/>
    <col min="14655" max="14848" width="8.875" style="40"/>
    <col min="14849" max="14849" width="1" style="40" customWidth="1"/>
    <col min="14850" max="14850" width="1.25" style="40" customWidth="1"/>
    <col min="14851" max="14851" width="0.875" style="40" customWidth="1"/>
    <col min="14852" max="14852" width="7.625" style="40" customWidth="1"/>
    <col min="14853" max="14853" width="7.125" style="40" customWidth="1"/>
    <col min="14854" max="14854" width="11" style="40" customWidth="1"/>
    <col min="14855" max="14855" width="14.375" style="40" customWidth="1"/>
    <col min="14856" max="14856" width="6.25" style="40" customWidth="1"/>
    <col min="14857" max="14857" width="2" style="40" customWidth="1"/>
    <col min="14858" max="14858" width="6.625" style="40" customWidth="1"/>
    <col min="14859" max="14859" width="8.125" style="40" customWidth="1"/>
    <col min="14860" max="14860" width="9" style="40" customWidth="1"/>
    <col min="14861" max="14861" width="0" style="40" hidden="1" customWidth="1"/>
    <col min="14862" max="14862" width="9" style="40" customWidth="1"/>
    <col min="14863" max="14863" width="11" style="40" customWidth="1"/>
    <col min="14864" max="14864" width="7.125" style="40" customWidth="1"/>
    <col min="14865" max="14865" width="8.5" style="40" customWidth="1"/>
    <col min="14866" max="14866" width="7.5" style="40" customWidth="1"/>
    <col min="14867" max="14867" width="3.125" style="40" customWidth="1"/>
    <col min="14868" max="14868" width="1.75" style="40" customWidth="1"/>
    <col min="14869" max="14869" width="5" style="40" customWidth="1"/>
    <col min="14870" max="14909" width="0" style="40" hidden="1" customWidth="1"/>
    <col min="14910" max="14910" width="8.875" style="40" customWidth="1"/>
    <col min="14911" max="15104" width="8.875" style="40"/>
    <col min="15105" max="15105" width="1" style="40" customWidth="1"/>
    <col min="15106" max="15106" width="1.25" style="40" customWidth="1"/>
    <col min="15107" max="15107" width="0.875" style="40" customWidth="1"/>
    <col min="15108" max="15108" width="7.625" style="40" customWidth="1"/>
    <col min="15109" max="15109" width="7.125" style="40" customWidth="1"/>
    <col min="15110" max="15110" width="11" style="40" customWidth="1"/>
    <col min="15111" max="15111" width="14.375" style="40" customWidth="1"/>
    <col min="15112" max="15112" width="6.25" style="40" customWidth="1"/>
    <col min="15113" max="15113" width="2" style="40" customWidth="1"/>
    <col min="15114" max="15114" width="6.625" style="40" customWidth="1"/>
    <col min="15115" max="15115" width="8.125" style="40" customWidth="1"/>
    <col min="15116" max="15116" width="9" style="40" customWidth="1"/>
    <col min="15117" max="15117" width="0" style="40" hidden="1" customWidth="1"/>
    <col min="15118" max="15118" width="9" style="40" customWidth="1"/>
    <col min="15119" max="15119" width="11" style="40" customWidth="1"/>
    <col min="15120" max="15120" width="7.125" style="40" customWidth="1"/>
    <col min="15121" max="15121" width="8.5" style="40" customWidth="1"/>
    <col min="15122" max="15122" width="7.5" style="40" customWidth="1"/>
    <col min="15123" max="15123" width="3.125" style="40" customWidth="1"/>
    <col min="15124" max="15124" width="1.75" style="40" customWidth="1"/>
    <col min="15125" max="15125" width="5" style="40" customWidth="1"/>
    <col min="15126" max="15165" width="0" style="40" hidden="1" customWidth="1"/>
    <col min="15166" max="15166" width="8.875" style="40" customWidth="1"/>
    <col min="15167" max="15360" width="8.875" style="40"/>
    <col min="15361" max="15361" width="1" style="40" customWidth="1"/>
    <col min="15362" max="15362" width="1.25" style="40" customWidth="1"/>
    <col min="15363" max="15363" width="0.875" style="40" customWidth="1"/>
    <col min="15364" max="15364" width="7.625" style="40" customWidth="1"/>
    <col min="15365" max="15365" width="7.125" style="40" customWidth="1"/>
    <col min="15366" max="15366" width="11" style="40" customWidth="1"/>
    <col min="15367" max="15367" width="14.375" style="40" customWidth="1"/>
    <col min="15368" max="15368" width="6.25" style="40" customWidth="1"/>
    <col min="15369" max="15369" width="2" style="40" customWidth="1"/>
    <col min="15370" max="15370" width="6.625" style="40" customWidth="1"/>
    <col min="15371" max="15371" width="8.125" style="40" customWidth="1"/>
    <col min="15372" max="15372" width="9" style="40" customWidth="1"/>
    <col min="15373" max="15373" width="0" style="40" hidden="1" customWidth="1"/>
    <col min="15374" max="15374" width="9" style="40" customWidth="1"/>
    <col min="15375" max="15375" width="11" style="40" customWidth="1"/>
    <col min="15376" max="15376" width="7.125" style="40" customWidth="1"/>
    <col min="15377" max="15377" width="8.5" style="40" customWidth="1"/>
    <col min="15378" max="15378" width="7.5" style="40" customWidth="1"/>
    <col min="15379" max="15379" width="3.125" style="40" customWidth="1"/>
    <col min="15380" max="15380" width="1.75" style="40" customWidth="1"/>
    <col min="15381" max="15381" width="5" style="40" customWidth="1"/>
    <col min="15382" max="15421" width="0" style="40" hidden="1" customWidth="1"/>
    <col min="15422" max="15422" width="8.875" style="40" customWidth="1"/>
    <col min="15423" max="15616" width="8.875" style="40"/>
    <col min="15617" max="15617" width="1" style="40" customWidth="1"/>
    <col min="15618" max="15618" width="1.25" style="40" customWidth="1"/>
    <col min="15619" max="15619" width="0.875" style="40" customWidth="1"/>
    <col min="15620" max="15620" width="7.625" style="40" customWidth="1"/>
    <col min="15621" max="15621" width="7.125" style="40" customWidth="1"/>
    <col min="15622" max="15622" width="11" style="40" customWidth="1"/>
    <col min="15623" max="15623" width="14.375" style="40" customWidth="1"/>
    <col min="15624" max="15624" width="6.25" style="40" customWidth="1"/>
    <col min="15625" max="15625" width="2" style="40" customWidth="1"/>
    <col min="15626" max="15626" width="6.625" style="40" customWidth="1"/>
    <col min="15627" max="15627" width="8.125" style="40" customWidth="1"/>
    <col min="15628" max="15628" width="9" style="40" customWidth="1"/>
    <col min="15629" max="15629" width="0" style="40" hidden="1" customWidth="1"/>
    <col min="15630" max="15630" width="9" style="40" customWidth="1"/>
    <col min="15631" max="15631" width="11" style="40" customWidth="1"/>
    <col min="15632" max="15632" width="7.125" style="40" customWidth="1"/>
    <col min="15633" max="15633" width="8.5" style="40" customWidth="1"/>
    <col min="15634" max="15634" width="7.5" style="40" customWidth="1"/>
    <col min="15635" max="15635" width="3.125" style="40" customWidth="1"/>
    <col min="15636" max="15636" width="1.75" style="40" customWidth="1"/>
    <col min="15637" max="15637" width="5" style="40" customWidth="1"/>
    <col min="15638" max="15677" width="0" style="40" hidden="1" customWidth="1"/>
    <col min="15678" max="15678" width="8.875" style="40" customWidth="1"/>
    <col min="15679" max="15872" width="8.875" style="40"/>
    <col min="15873" max="15873" width="1" style="40" customWidth="1"/>
    <col min="15874" max="15874" width="1.25" style="40" customWidth="1"/>
    <col min="15875" max="15875" width="0.875" style="40" customWidth="1"/>
    <col min="15876" max="15876" width="7.625" style="40" customWidth="1"/>
    <col min="15877" max="15877" width="7.125" style="40" customWidth="1"/>
    <col min="15878" max="15878" width="11" style="40" customWidth="1"/>
    <col min="15879" max="15879" width="14.375" style="40" customWidth="1"/>
    <col min="15880" max="15880" width="6.25" style="40" customWidth="1"/>
    <col min="15881" max="15881" width="2" style="40" customWidth="1"/>
    <col min="15882" max="15882" width="6.625" style="40" customWidth="1"/>
    <col min="15883" max="15883" width="8.125" style="40" customWidth="1"/>
    <col min="15884" max="15884" width="9" style="40" customWidth="1"/>
    <col min="15885" max="15885" width="0" style="40" hidden="1" customWidth="1"/>
    <col min="15886" max="15886" width="9" style="40" customWidth="1"/>
    <col min="15887" max="15887" width="11" style="40" customWidth="1"/>
    <col min="15888" max="15888" width="7.125" style="40" customWidth="1"/>
    <col min="15889" max="15889" width="8.5" style="40" customWidth="1"/>
    <col min="15890" max="15890" width="7.5" style="40" customWidth="1"/>
    <col min="15891" max="15891" width="3.125" style="40" customWidth="1"/>
    <col min="15892" max="15892" width="1.75" style="40" customWidth="1"/>
    <col min="15893" max="15893" width="5" style="40" customWidth="1"/>
    <col min="15894" max="15933" width="0" style="40" hidden="1" customWidth="1"/>
    <col min="15934" max="15934" width="8.875" style="40" customWidth="1"/>
    <col min="15935" max="16128" width="8.875" style="40"/>
    <col min="16129" max="16129" width="1" style="40" customWidth="1"/>
    <col min="16130" max="16130" width="1.25" style="40" customWidth="1"/>
    <col min="16131" max="16131" width="0.875" style="40" customWidth="1"/>
    <col min="16132" max="16132" width="7.625" style="40" customWidth="1"/>
    <col min="16133" max="16133" width="7.125" style="40" customWidth="1"/>
    <col min="16134" max="16134" width="11" style="40" customWidth="1"/>
    <col min="16135" max="16135" width="14.375" style="40" customWidth="1"/>
    <col min="16136" max="16136" width="6.25" style="40" customWidth="1"/>
    <col min="16137" max="16137" width="2" style="40" customWidth="1"/>
    <col min="16138" max="16138" width="6.625" style="40" customWidth="1"/>
    <col min="16139" max="16139" width="8.125" style="40" customWidth="1"/>
    <col min="16140" max="16140" width="9" style="40" customWidth="1"/>
    <col min="16141" max="16141" width="0" style="40" hidden="1" customWidth="1"/>
    <col min="16142" max="16142" width="9" style="40" customWidth="1"/>
    <col min="16143" max="16143" width="11" style="40" customWidth="1"/>
    <col min="16144" max="16144" width="7.125" style="40" customWidth="1"/>
    <col min="16145" max="16145" width="8.5" style="40" customWidth="1"/>
    <col min="16146" max="16146" width="7.5" style="40" customWidth="1"/>
    <col min="16147" max="16147" width="3.125" style="40" customWidth="1"/>
    <col min="16148" max="16148" width="1.75" style="40" customWidth="1"/>
    <col min="16149" max="16149" width="5" style="40" customWidth="1"/>
    <col min="16150" max="16189" width="0" style="40" hidden="1" customWidth="1"/>
    <col min="16190" max="16190" width="8.875" style="40" customWidth="1"/>
    <col min="16191" max="16384" width="8.875" style="40"/>
  </cols>
  <sheetData>
    <row r="1" spans="1:41" ht="5.25" customHeight="1" x14ac:dyDescent="0.2">
      <c r="A1" s="39"/>
      <c r="B1" s="39"/>
      <c r="C1" s="39"/>
      <c r="D1" s="39"/>
      <c r="E1" s="39"/>
      <c r="F1" s="39"/>
      <c r="H1" s="41"/>
    </row>
    <row r="2" spans="1:41" ht="7.5" customHeight="1" x14ac:dyDescent="0.2">
      <c r="A2" s="39"/>
      <c r="B2" s="42"/>
      <c r="C2" s="42"/>
      <c r="D2" s="43"/>
      <c r="E2" s="43"/>
      <c r="F2" s="44"/>
      <c r="G2" s="45"/>
      <c r="H2" s="46"/>
      <c r="I2" s="45"/>
      <c r="J2" s="45"/>
      <c r="K2" s="45"/>
      <c r="L2" s="45"/>
      <c r="M2" s="45"/>
      <c r="N2" s="45"/>
      <c r="O2" s="45"/>
      <c r="P2" s="45"/>
      <c r="Q2" s="45"/>
      <c r="R2" s="45"/>
      <c r="S2" s="45"/>
      <c r="T2" s="45"/>
    </row>
    <row r="3" spans="1:41" ht="12" customHeight="1" x14ac:dyDescent="0.2">
      <c r="A3" s="41"/>
      <c r="B3" s="42"/>
      <c r="C3" s="47"/>
      <c r="D3" s="47"/>
      <c r="E3" s="39"/>
      <c r="F3" s="39"/>
      <c r="H3" s="48"/>
      <c r="I3" s="48"/>
      <c r="J3" s="48"/>
      <c r="T3" s="45"/>
      <c r="AG3" s="49" t="s">
        <v>67</v>
      </c>
      <c r="AI3" s="50" t="s">
        <v>67</v>
      </c>
      <c r="AK3" s="49" t="s">
        <v>67</v>
      </c>
    </row>
    <row r="4" spans="1:41" ht="14.25" customHeight="1" x14ac:dyDescent="0.25">
      <c r="A4" s="41"/>
      <c r="B4" s="42"/>
      <c r="C4" s="47"/>
      <c r="D4" s="41"/>
      <c r="E4" s="41"/>
      <c r="F4" s="41"/>
      <c r="G4" s="191" t="s">
        <v>68</v>
      </c>
      <c r="H4" s="192"/>
      <c r="I4" s="192"/>
      <c r="J4" s="192"/>
      <c r="K4" s="51"/>
      <c r="L4" s="52" t="s">
        <v>69</v>
      </c>
      <c r="O4" s="49" t="s">
        <v>70</v>
      </c>
      <c r="T4" s="45"/>
      <c r="AB4" s="40" t="s">
        <v>71</v>
      </c>
      <c r="AG4" s="53" t="s">
        <v>72</v>
      </c>
      <c r="AH4" s="54"/>
      <c r="AI4" s="55" t="s">
        <v>73</v>
      </c>
      <c r="AJ4" s="39">
        <v>1</v>
      </c>
      <c r="AK4" s="56" t="s">
        <v>74</v>
      </c>
      <c r="AL4" s="56" t="s">
        <v>75</v>
      </c>
      <c r="AM4" s="56" t="s">
        <v>75</v>
      </c>
      <c r="AN4" s="40" t="s">
        <v>76</v>
      </c>
      <c r="AO4" s="57" t="s">
        <v>77</v>
      </c>
    </row>
    <row r="5" spans="1:41" ht="9.75" customHeight="1" x14ac:dyDescent="0.2">
      <c r="A5" s="41"/>
      <c r="B5" s="43"/>
      <c r="C5" s="39"/>
      <c r="D5" s="41"/>
      <c r="E5" s="41"/>
      <c r="F5" s="41"/>
      <c r="G5" s="192"/>
      <c r="H5" s="192"/>
      <c r="I5" s="192"/>
      <c r="J5" s="192"/>
      <c r="K5" s="51"/>
      <c r="T5" s="45"/>
      <c r="Y5" s="58" t="s">
        <v>78</v>
      </c>
      <c r="Z5" s="59">
        <v>1</v>
      </c>
      <c r="AA5" s="59">
        <v>2</v>
      </c>
      <c r="AB5" s="59">
        <v>3</v>
      </c>
      <c r="AC5" s="59">
        <v>4</v>
      </c>
      <c r="AD5" s="59">
        <v>5</v>
      </c>
      <c r="AE5" s="60">
        <v>6</v>
      </c>
      <c r="AG5" s="53" t="s">
        <v>79</v>
      </c>
      <c r="AH5" s="54"/>
      <c r="AI5" s="50" t="s">
        <v>80</v>
      </c>
      <c r="AJ5" s="39">
        <v>2</v>
      </c>
      <c r="AK5" s="61" t="s">
        <v>81</v>
      </c>
      <c r="AL5" s="56" t="s">
        <v>82</v>
      </c>
      <c r="AM5" s="56" t="s">
        <v>82</v>
      </c>
      <c r="AN5" s="40" t="s">
        <v>75</v>
      </c>
      <c r="AO5" s="57" t="s">
        <v>83</v>
      </c>
    </row>
    <row r="6" spans="1:41" ht="23.25" customHeight="1" x14ac:dyDescent="0.2">
      <c r="A6" s="39"/>
      <c r="B6" s="43"/>
      <c r="C6" s="39"/>
      <c r="D6" s="41"/>
      <c r="E6" s="41"/>
      <c r="F6" s="41"/>
      <c r="G6" s="39"/>
      <c r="L6" s="62" t="s">
        <v>84</v>
      </c>
      <c r="P6" s="103" t="s">
        <v>70</v>
      </c>
      <c r="T6" s="45"/>
      <c r="X6" s="63">
        <v>1</v>
      </c>
      <c r="Y6" s="64">
        <v>1</v>
      </c>
      <c r="Z6" s="65" t="s">
        <v>85</v>
      </c>
      <c r="AA6" s="65" t="s">
        <v>86</v>
      </c>
      <c r="AB6" s="65" t="s">
        <v>87</v>
      </c>
      <c r="AC6" s="65" t="s">
        <v>87</v>
      </c>
      <c r="AD6" s="65" t="s">
        <v>87</v>
      </c>
      <c r="AE6" s="66" t="s">
        <v>88</v>
      </c>
      <c r="AG6" s="53" t="s">
        <v>89</v>
      </c>
      <c r="AH6" s="54"/>
      <c r="AI6" s="50" t="s">
        <v>90</v>
      </c>
      <c r="AJ6" s="39">
        <v>3</v>
      </c>
      <c r="AK6" s="61" t="s">
        <v>91</v>
      </c>
      <c r="AL6" s="56" t="s">
        <v>76</v>
      </c>
      <c r="AM6" s="56" t="s">
        <v>76</v>
      </c>
      <c r="AN6" s="40" t="s">
        <v>92</v>
      </c>
      <c r="AO6" s="57" t="s">
        <v>93</v>
      </c>
    </row>
    <row r="7" spans="1:41" ht="18.95" customHeight="1" x14ac:dyDescent="0.25">
      <c r="A7" s="41"/>
      <c r="B7" s="45"/>
      <c r="C7" s="39"/>
      <c r="D7" s="52" t="s">
        <v>94</v>
      </c>
      <c r="E7" s="67"/>
      <c r="F7" s="41"/>
      <c r="G7" s="68">
        <v>1</v>
      </c>
      <c r="H7" s="69"/>
      <c r="I7" s="69">
        <v>39</v>
      </c>
      <c r="J7" s="69"/>
      <c r="K7" s="69"/>
      <c r="L7" s="69"/>
      <c r="Q7" s="99"/>
      <c r="R7" s="100"/>
      <c r="T7" s="45"/>
      <c r="X7" s="70" t="s">
        <v>95</v>
      </c>
      <c r="Y7" s="64">
        <v>2</v>
      </c>
      <c r="Z7" s="65" t="s">
        <v>86</v>
      </c>
      <c r="AA7" s="65" t="s">
        <v>96</v>
      </c>
      <c r="AB7" s="65" t="s">
        <v>87</v>
      </c>
      <c r="AC7" s="65" t="s">
        <v>87</v>
      </c>
      <c r="AD7" s="65" t="s">
        <v>87</v>
      </c>
      <c r="AE7" s="66" t="s">
        <v>97</v>
      </c>
      <c r="AG7" s="53" t="s">
        <v>98</v>
      </c>
      <c r="AH7" s="54"/>
      <c r="AI7" s="50" t="s">
        <v>99</v>
      </c>
      <c r="AJ7" s="39">
        <v>4</v>
      </c>
      <c r="AK7" s="56" t="s">
        <v>100</v>
      </c>
      <c r="AL7" s="56" t="s">
        <v>75</v>
      </c>
      <c r="AM7" s="56" t="s">
        <v>75</v>
      </c>
      <c r="AN7" s="57" t="s">
        <v>82</v>
      </c>
      <c r="AO7" s="57" t="s">
        <v>101</v>
      </c>
    </row>
    <row r="8" spans="1:41" ht="15" customHeight="1" x14ac:dyDescent="0.2">
      <c r="B8" s="45"/>
      <c r="D8" s="41"/>
      <c r="E8" s="67"/>
      <c r="F8" s="41"/>
      <c r="O8" s="71"/>
      <c r="P8" s="94"/>
      <c r="Q8" s="100"/>
      <c r="R8" s="100"/>
      <c r="T8" s="45"/>
      <c r="V8" s="49" t="s">
        <v>102</v>
      </c>
      <c r="W8" s="72" t="s">
        <v>103</v>
      </c>
      <c r="X8" s="70" t="s">
        <v>104</v>
      </c>
      <c r="Y8" s="64">
        <v>3</v>
      </c>
      <c r="Z8" s="65" t="s">
        <v>86</v>
      </c>
      <c r="AA8" s="65" t="s">
        <v>87</v>
      </c>
      <c r="AB8" s="65" t="s">
        <v>87</v>
      </c>
      <c r="AC8" s="65" t="s">
        <v>105</v>
      </c>
      <c r="AD8" s="65" t="s">
        <v>105</v>
      </c>
      <c r="AE8" s="66" t="s">
        <v>106</v>
      </c>
      <c r="AG8" s="53" t="s">
        <v>107</v>
      </c>
      <c r="AH8" s="54"/>
      <c r="AI8" s="50" t="s">
        <v>108</v>
      </c>
      <c r="AJ8" s="39">
        <v>5</v>
      </c>
      <c r="AK8" s="61" t="s">
        <v>109</v>
      </c>
      <c r="AL8" s="56" t="s">
        <v>75</v>
      </c>
      <c r="AM8" s="56" t="s">
        <v>75</v>
      </c>
      <c r="AN8" s="57" t="s">
        <v>110</v>
      </c>
      <c r="AO8" s="49" t="s">
        <v>111</v>
      </c>
    </row>
    <row r="9" spans="1:41" ht="18.95" customHeight="1" x14ac:dyDescent="0.25">
      <c r="B9" s="45"/>
      <c r="D9" s="52" t="s">
        <v>112</v>
      </c>
      <c r="E9" s="67"/>
      <c r="F9" s="67"/>
      <c r="G9" s="68">
        <v>1</v>
      </c>
      <c r="H9" s="73"/>
      <c r="I9" s="73"/>
      <c r="J9" s="73"/>
      <c r="K9" s="73"/>
      <c r="L9" s="73"/>
      <c r="M9" s="39">
        <f>--RIGHT(G9,1)</f>
        <v>1</v>
      </c>
      <c r="N9" s="40" t="s">
        <v>34</v>
      </c>
      <c r="P9" s="95"/>
      <c r="Q9" s="100"/>
      <c r="R9" s="100"/>
      <c r="T9" s="45"/>
      <c r="X9" s="70" t="s">
        <v>113</v>
      </c>
      <c r="Y9" s="64">
        <v>4</v>
      </c>
      <c r="Z9" s="65" t="s">
        <v>96</v>
      </c>
      <c r="AA9" s="65" t="s">
        <v>87</v>
      </c>
      <c r="AB9" s="65" t="s">
        <v>105</v>
      </c>
      <c r="AC9" s="65" t="s">
        <v>105</v>
      </c>
      <c r="AD9" s="65" t="s">
        <v>105</v>
      </c>
      <c r="AE9" s="66" t="s">
        <v>114</v>
      </c>
      <c r="AH9" s="54"/>
      <c r="AI9" s="50" t="s">
        <v>115</v>
      </c>
      <c r="AJ9" s="39">
        <v>6</v>
      </c>
      <c r="AK9" s="61" t="s">
        <v>116</v>
      </c>
      <c r="AL9" s="56" t="s">
        <v>75</v>
      </c>
      <c r="AM9" s="56" t="s">
        <v>75</v>
      </c>
      <c r="AN9" s="57" t="s">
        <v>117</v>
      </c>
      <c r="AO9" s="57" t="s">
        <v>118</v>
      </c>
    </row>
    <row r="10" spans="1:41" ht="15.95" customHeight="1" x14ac:dyDescent="0.2">
      <c r="B10" s="45"/>
      <c r="D10" s="41"/>
      <c r="E10" s="41"/>
      <c r="F10" s="41"/>
      <c r="Q10" s="100"/>
      <c r="R10" s="100"/>
      <c r="T10" s="45"/>
      <c r="X10" s="70" t="s">
        <v>119</v>
      </c>
      <c r="Y10" s="64">
        <v>5</v>
      </c>
      <c r="Z10" s="65" t="s">
        <v>96</v>
      </c>
      <c r="AA10" s="65" t="s">
        <v>87</v>
      </c>
      <c r="AB10" s="65" t="s">
        <v>105</v>
      </c>
      <c r="AC10" s="65" t="s">
        <v>105</v>
      </c>
      <c r="AD10" s="65" t="s">
        <v>105</v>
      </c>
      <c r="AE10" s="66" t="s">
        <v>120</v>
      </c>
      <c r="AJ10" s="39">
        <v>7</v>
      </c>
      <c r="AK10" s="61" t="s">
        <v>121</v>
      </c>
      <c r="AL10" s="56" t="s">
        <v>117</v>
      </c>
      <c r="AM10" s="56" t="s">
        <v>117</v>
      </c>
      <c r="AN10" s="57" t="s">
        <v>122</v>
      </c>
      <c r="AO10" s="57" t="s">
        <v>123</v>
      </c>
    </row>
    <row r="11" spans="1:41" ht="18.95" customHeight="1" x14ac:dyDescent="0.25">
      <c r="B11" s="45"/>
      <c r="D11" s="52" t="s">
        <v>124</v>
      </c>
      <c r="E11" s="41"/>
      <c r="F11" s="41"/>
      <c r="G11" s="68">
        <v>2</v>
      </c>
      <c r="H11" s="73"/>
      <c r="I11" s="73" t="str">
        <f>IF(ISERROR(VLOOKUP(G7,$AJ$4:$AL$45,3,0)),"",VLOOKUP(G7,$AJ$4:$AL$45,3,0))</f>
        <v>Notes_2</v>
      </c>
      <c r="J11" s="73"/>
      <c r="K11" s="73"/>
      <c r="L11" s="73"/>
      <c r="M11" s="74" t="e">
        <f>VLOOKUP(G11,$AI$4:$AJ$9,2,0)</f>
        <v>#N/A</v>
      </c>
      <c r="P11" s="96"/>
      <c r="Q11" s="104"/>
      <c r="R11" s="104"/>
      <c r="S11" s="104"/>
      <c r="T11" s="45"/>
      <c r="X11" s="70" t="s">
        <v>125</v>
      </c>
      <c r="Y11" s="75">
        <v>6</v>
      </c>
      <c r="Z11" s="65" t="s">
        <v>87</v>
      </c>
      <c r="AA11" s="65" t="s">
        <v>105</v>
      </c>
      <c r="AB11" s="65" t="s">
        <v>105</v>
      </c>
      <c r="AC11" s="65" t="s">
        <v>105</v>
      </c>
      <c r="AD11" s="65" t="s">
        <v>105</v>
      </c>
      <c r="AE11" s="76" t="s">
        <v>126</v>
      </c>
      <c r="AJ11" s="39">
        <v>8</v>
      </c>
      <c r="AK11" s="56" t="s">
        <v>127</v>
      </c>
      <c r="AL11" s="56" t="s">
        <v>75</v>
      </c>
      <c r="AM11" s="56" t="s">
        <v>75</v>
      </c>
    </row>
    <row r="12" spans="1:41" ht="9.75" customHeight="1" x14ac:dyDescent="0.2">
      <c r="B12" s="45"/>
      <c r="D12" s="77" t="s">
        <v>128</v>
      </c>
      <c r="F12" s="41"/>
      <c r="P12" s="104"/>
      <c r="Q12" s="104"/>
      <c r="R12" s="104"/>
      <c r="S12" s="104"/>
      <c r="T12" s="45"/>
      <c r="AJ12" s="39">
        <v>9</v>
      </c>
      <c r="AK12" s="56" t="s">
        <v>129</v>
      </c>
      <c r="AL12" s="56" t="s">
        <v>82</v>
      </c>
      <c r="AM12" s="56" t="s">
        <v>82</v>
      </c>
    </row>
    <row r="13" spans="1:41" ht="19.5" customHeight="1" x14ac:dyDescent="0.25">
      <c r="B13" s="45"/>
      <c r="D13" s="105" t="s">
        <v>130</v>
      </c>
      <c r="E13" s="41"/>
      <c r="F13" s="41"/>
      <c r="T13" s="45"/>
      <c r="X13" s="39"/>
      <c r="Y13" s="39"/>
      <c r="Z13" s="39"/>
      <c r="AA13" s="39"/>
      <c r="AB13" s="39"/>
      <c r="AC13" s="39"/>
      <c r="AD13" s="39"/>
      <c r="AE13" s="39"/>
      <c r="AJ13" s="39">
        <v>10</v>
      </c>
      <c r="AK13" s="56" t="s">
        <v>131</v>
      </c>
      <c r="AL13" s="56" t="s">
        <v>92</v>
      </c>
      <c r="AM13" s="56" t="s">
        <v>92</v>
      </c>
    </row>
    <row r="14" spans="1:41" ht="6.75" hidden="1" customHeight="1" x14ac:dyDescent="0.2">
      <c r="B14" s="45"/>
      <c r="D14" s="41"/>
      <c r="E14" s="41"/>
      <c r="F14" s="41"/>
      <c r="G14" s="39"/>
      <c r="T14" s="45"/>
      <c r="W14" s="39"/>
      <c r="X14" s="39"/>
      <c r="Y14" s="39"/>
      <c r="Z14" s="39"/>
      <c r="AA14" s="39"/>
      <c r="AB14" s="39" t="s">
        <v>132</v>
      </c>
      <c r="AC14" s="39"/>
      <c r="AD14" s="39"/>
      <c r="AE14" s="39"/>
      <c r="AJ14" s="39">
        <v>11</v>
      </c>
      <c r="AK14" s="56" t="s">
        <v>133</v>
      </c>
      <c r="AL14" s="56" t="s">
        <v>92</v>
      </c>
      <c r="AM14" s="56" t="s">
        <v>92</v>
      </c>
    </row>
    <row r="15" spans="1:41" ht="10.5" customHeight="1" x14ac:dyDescent="0.2">
      <c r="B15" s="45"/>
      <c r="D15" s="41"/>
      <c r="E15" s="41"/>
      <c r="F15" s="41"/>
      <c r="T15" s="45"/>
      <c r="W15" s="39"/>
      <c r="X15" s="39"/>
      <c r="Y15" s="78" t="s">
        <v>134</v>
      </c>
      <c r="Z15" s="59">
        <v>1</v>
      </c>
      <c r="AA15" s="59">
        <v>2</v>
      </c>
      <c r="AB15" s="59">
        <v>3</v>
      </c>
      <c r="AC15" s="59">
        <v>4</v>
      </c>
      <c r="AD15" s="59">
        <v>5</v>
      </c>
      <c r="AE15" s="60">
        <v>6</v>
      </c>
      <c r="AJ15" s="39">
        <v>12</v>
      </c>
      <c r="AK15" s="56" t="s">
        <v>135</v>
      </c>
      <c r="AL15" s="56" t="s">
        <v>82</v>
      </c>
      <c r="AM15" s="56" t="s">
        <v>82</v>
      </c>
    </row>
    <row r="16" spans="1:41" ht="14.1" customHeight="1" x14ac:dyDescent="0.2">
      <c r="B16" s="45"/>
      <c r="D16" s="41" t="s">
        <v>136</v>
      </c>
      <c r="E16" s="79"/>
      <c r="F16" s="41"/>
      <c r="I16" s="40" t="s">
        <v>137</v>
      </c>
      <c r="T16" s="45"/>
      <c r="W16" s="39"/>
      <c r="X16" s="63">
        <v>1</v>
      </c>
      <c r="Y16" s="64">
        <v>1</v>
      </c>
      <c r="Z16" s="65" t="s">
        <v>138</v>
      </c>
      <c r="AA16" s="65" t="s">
        <v>138</v>
      </c>
      <c r="AB16" s="65" t="s">
        <v>138</v>
      </c>
      <c r="AC16" s="65" t="s">
        <v>139</v>
      </c>
      <c r="AD16" s="65" t="s">
        <v>139</v>
      </c>
      <c r="AE16" s="80" t="s">
        <v>140</v>
      </c>
      <c r="AJ16" s="39">
        <v>13</v>
      </c>
      <c r="AK16" s="61" t="s">
        <v>141</v>
      </c>
      <c r="AL16" s="56" t="s">
        <v>75</v>
      </c>
      <c r="AM16" s="56" t="s">
        <v>75</v>
      </c>
    </row>
    <row r="17" spans="2:39" ht="10.5" customHeight="1" x14ac:dyDescent="0.2">
      <c r="B17" s="45"/>
      <c r="E17" s="41"/>
      <c r="F17" s="41"/>
      <c r="T17" s="45"/>
      <c r="W17" s="39"/>
      <c r="X17" s="70" t="s">
        <v>95</v>
      </c>
      <c r="Y17" s="64">
        <v>2</v>
      </c>
      <c r="Z17" s="65" t="s">
        <v>138</v>
      </c>
      <c r="AA17" s="65" t="s">
        <v>138</v>
      </c>
      <c r="AB17" s="65" t="s">
        <v>138</v>
      </c>
      <c r="AC17" s="65" t="s">
        <v>138</v>
      </c>
      <c r="AD17" s="65" t="s">
        <v>138</v>
      </c>
      <c r="AE17" s="80" t="s">
        <v>142</v>
      </c>
      <c r="AJ17" s="39">
        <v>14</v>
      </c>
      <c r="AK17" s="61" t="s">
        <v>143</v>
      </c>
      <c r="AL17" s="56" t="s">
        <v>75</v>
      </c>
      <c r="AM17" s="56" t="s">
        <v>75</v>
      </c>
    </row>
    <row r="18" spans="2:39" ht="14.1" customHeight="1" x14ac:dyDescent="0.25">
      <c r="B18" s="45"/>
      <c r="D18" s="81" t="s">
        <v>144</v>
      </c>
      <c r="E18" s="41"/>
      <c r="F18" s="41"/>
      <c r="I18" s="81" t="s">
        <v>145</v>
      </c>
      <c r="K18" s="81"/>
      <c r="T18" s="45"/>
      <c r="W18" s="39"/>
      <c r="X18" s="70" t="s">
        <v>104</v>
      </c>
      <c r="Y18" s="64">
        <v>3</v>
      </c>
      <c r="Z18" s="65" t="s">
        <v>139</v>
      </c>
      <c r="AA18" s="65" t="s">
        <v>139</v>
      </c>
      <c r="AB18" s="65" t="s">
        <v>139</v>
      </c>
      <c r="AC18" s="65" t="s">
        <v>139</v>
      </c>
      <c r="AD18" s="65" t="s">
        <v>139</v>
      </c>
      <c r="AE18" s="80" t="s">
        <v>146</v>
      </c>
      <c r="AJ18" s="39">
        <v>15</v>
      </c>
      <c r="AK18" s="56" t="s">
        <v>147</v>
      </c>
      <c r="AL18" s="56" t="s">
        <v>110</v>
      </c>
      <c r="AM18" s="56" t="s">
        <v>110</v>
      </c>
    </row>
    <row r="19" spans="2:39" ht="6" customHeight="1" thickBot="1" x14ac:dyDescent="0.25">
      <c r="B19" s="45"/>
      <c r="E19" s="41"/>
      <c r="F19" s="41"/>
      <c r="T19" s="45"/>
      <c r="V19" s="49" t="s">
        <v>148</v>
      </c>
      <c r="W19" s="70" t="s">
        <v>103</v>
      </c>
      <c r="X19" s="70" t="s">
        <v>113</v>
      </c>
      <c r="Y19" s="64">
        <v>4</v>
      </c>
      <c r="Z19" s="65" t="s">
        <v>138</v>
      </c>
      <c r="AA19" s="65" t="s">
        <v>138</v>
      </c>
      <c r="AB19" s="65" t="s">
        <v>138</v>
      </c>
      <c r="AC19" s="65" t="s">
        <v>138</v>
      </c>
      <c r="AD19" s="65" t="s">
        <v>139</v>
      </c>
      <c r="AE19" s="80" t="s">
        <v>149</v>
      </c>
      <c r="AJ19" s="39">
        <v>16</v>
      </c>
      <c r="AK19" s="61" t="s">
        <v>150</v>
      </c>
      <c r="AL19" s="56" t="s">
        <v>117</v>
      </c>
      <c r="AM19" s="56" t="s">
        <v>117</v>
      </c>
    </row>
    <row r="20" spans="2:39" ht="13.5" customHeight="1" thickTop="1" x14ac:dyDescent="0.2">
      <c r="B20" s="45"/>
      <c r="D20" s="193" t="str">
        <f>VLOOKUP(I11,$AN$4:$AO$10,2,0)</f>
        <v>For Civils works - SLA, Sewer Type, Defect, Depth, Extent of Works, Surface type, Loction &amp; probe details, Access details, Customer details (if req), Traffic Management details, s159 details, Grid ref of dig location.</v>
      </c>
      <c r="E20" s="194"/>
      <c r="F20" s="194"/>
      <c r="G20" s="195"/>
      <c r="H20" s="82"/>
      <c r="I20" s="82"/>
      <c r="J20" s="202"/>
      <c r="K20" s="203"/>
      <c r="L20" s="203"/>
      <c r="M20" s="203"/>
      <c r="N20" s="203"/>
      <c r="O20" s="203"/>
      <c r="P20" s="203"/>
      <c r="Q20" s="203"/>
      <c r="R20" s="204"/>
      <c r="T20" s="45"/>
      <c r="W20" s="39"/>
      <c r="X20" s="70" t="s">
        <v>119</v>
      </c>
      <c r="Y20" s="64">
        <v>5</v>
      </c>
      <c r="Z20" s="65" t="s">
        <v>138</v>
      </c>
      <c r="AA20" s="65" t="s">
        <v>138</v>
      </c>
      <c r="AB20" s="65" t="s">
        <v>138</v>
      </c>
      <c r="AC20" s="65" t="s">
        <v>138</v>
      </c>
      <c r="AD20" s="65" t="s">
        <v>139</v>
      </c>
      <c r="AE20" s="80" t="s">
        <v>151</v>
      </c>
      <c r="AJ20" s="39">
        <v>17</v>
      </c>
      <c r="AK20" s="61" t="s">
        <v>152</v>
      </c>
      <c r="AL20" s="56" t="s">
        <v>117</v>
      </c>
      <c r="AM20" s="56" t="s">
        <v>117</v>
      </c>
    </row>
    <row r="21" spans="2:39" ht="11.25" customHeight="1" x14ac:dyDescent="0.2">
      <c r="B21" s="45"/>
      <c r="D21" s="196"/>
      <c r="E21" s="197"/>
      <c r="F21" s="197"/>
      <c r="G21" s="198"/>
      <c r="H21" s="82"/>
      <c r="I21" s="82"/>
      <c r="J21" s="205"/>
      <c r="K21" s="171"/>
      <c r="L21" s="171"/>
      <c r="M21" s="171"/>
      <c r="N21" s="171"/>
      <c r="O21" s="171"/>
      <c r="P21" s="171"/>
      <c r="Q21" s="171"/>
      <c r="R21" s="206"/>
      <c r="T21" s="45"/>
      <c r="W21" s="39"/>
      <c r="X21" s="70" t="s">
        <v>125</v>
      </c>
      <c r="Y21" s="75">
        <v>6</v>
      </c>
      <c r="Z21" s="65" t="s">
        <v>138</v>
      </c>
      <c r="AA21" s="65" t="s">
        <v>138</v>
      </c>
      <c r="AB21" s="65" t="s">
        <v>138</v>
      </c>
      <c r="AC21" s="65" t="s">
        <v>138</v>
      </c>
      <c r="AD21" s="65" t="s">
        <v>139</v>
      </c>
      <c r="AE21" s="83" t="s">
        <v>153</v>
      </c>
      <c r="AJ21" s="39">
        <v>18</v>
      </c>
      <c r="AK21" s="61" t="s">
        <v>154</v>
      </c>
      <c r="AL21" s="56" t="s">
        <v>75</v>
      </c>
      <c r="AM21" s="56" t="s">
        <v>75</v>
      </c>
    </row>
    <row r="22" spans="2:39" ht="21.75" customHeight="1" x14ac:dyDescent="0.2">
      <c r="B22" s="45"/>
      <c r="D22" s="196"/>
      <c r="E22" s="197"/>
      <c r="F22" s="197"/>
      <c r="G22" s="198"/>
      <c r="H22" s="82"/>
      <c r="I22" s="82"/>
      <c r="J22" s="205"/>
      <c r="K22" s="171"/>
      <c r="L22" s="171"/>
      <c r="M22" s="171"/>
      <c r="N22" s="171"/>
      <c r="O22" s="171"/>
      <c r="P22" s="171"/>
      <c r="Q22" s="171"/>
      <c r="R22" s="206"/>
      <c r="T22" s="45"/>
      <c r="W22" s="39"/>
      <c r="X22" s="72"/>
      <c r="AJ22" s="39">
        <v>19</v>
      </c>
      <c r="AK22" s="56" t="s">
        <v>155</v>
      </c>
      <c r="AL22" s="56" t="s">
        <v>75</v>
      </c>
      <c r="AM22" s="56" t="s">
        <v>75</v>
      </c>
    </row>
    <row r="23" spans="2:39" ht="14.25" x14ac:dyDescent="0.2">
      <c r="B23" s="45"/>
      <c r="D23" s="196"/>
      <c r="E23" s="197"/>
      <c r="F23" s="197"/>
      <c r="G23" s="198"/>
      <c r="J23" s="205"/>
      <c r="K23" s="171"/>
      <c r="L23" s="171"/>
      <c r="M23" s="171"/>
      <c r="N23" s="171"/>
      <c r="O23" s="171"/>
      <c r="P23" s="171"/>
      <c r="Q23" s="171"/>
      <c r="R23" s="206"/>
      <c r="T23" s="45"/>
      <c r="AJ23" s="39">
        <v>20</v>
      </c>
      <c r="AK23" s="61" t="s">
        <v>156</v>
      </c>
      <c r="AL23" s="56" t="s">
        <v>117</v>
      </c>
      <c r="AM23" s="56" t="s">
        <v>117</v>
      </c>
    </row>
    <row r="24" spans="2:39" ht="14.25" x14ac:dyDescent="0.2">
      <c r="B24" s="45"/>
      <c r="D24" s="196"/>
      <c r="E24" s="197"/>
      <c r="F24" s="197"/>
      <c r="G24" s="198"/>
      <c r="J24" s="205"/>
      <c r="K24" s="171"/>
      <c r="L24" s="171"/>
      <c r="M24" s="171"/>
      <c r="N24" s="171"/>
      <c r="O24" s="171"/>
      <c r="P24" s="171"/>
      <c r="Q24" s="171"/>
      <c r="R24" s="206"/>
      <c r="T24" s="45"/>
      <c r="AB24" s="40" t="s">
        <v>157</v>
      </c>
      <c r="AJ24" s="39">
        <v>21</v>
      </c>
      <c r="AK24" s="56" t="s">
        <v>158</v>
      </c>
      <c r="AL24" s="56" t="s">
        <v>75</v>
      </c>
      <c r="AM24" s="56" t="s">
        <v>75</v>
      </c>
    </row>
    <row r="25" spans="2:39" ht="14.25" x14ac:dyDescent="0.2">
      <c r="B25" s="45"/>
      <c r="D25" s="196"/>
      <c r="E25" s="197"/>
      <c r="F25" s="197"/>
      <c r="G25" s="198"/>
      <c r="J25" s="205"/>
      <c r="K25" s="171"/>
      <c r="L25" s="171"/>
      <c r="M25" s="171"/>
      <c r="N25" s="171"/>
      <c r="O25" s="171"/>
      <c r="P25" s="171"/>
      <c r="Q25" s="171"/>
      <c r="R25" s="206"/>
      <c r="T25" s="45"/>
      <c r="Y25" s="58" t="s">
        <v>159</v>
      </c>
      <c r="Z25" s="59">
        <v>1</v>
      </c>
      <c r="AA25" s="59">
        <v>2</v>
      </c>
      <c r="AB25" s="59">
        <v>3</v>
      </c>
      <c r="AC25" s="59">
        <v>4</v>
      </c>
      <c r="AD25" s="59">
        <v>5</v>
      </c>
      <c r="AE25" s="60">
        <v>6</v>
      </c>
      <c r="AJ25" s="39">
        <v>22</v>
      </c>
      <c r="AK25" s="56" t="s">
        <v>160</v>
      </c>
      <c r="AL25" s="56" t="s">
        <v>75</v>
      </c>
      <c r="AM25" s="56" t="s">
        <v>75</v>
      </c>
    </row>
    <row r="26" spans="2:39" ht="14.25" x14ac:dyDescent="0.2">
      <c r="B26" s="45"/>
      <c r="D26" s="196"/>
      <c r="E26" s="197"/>
      <c r="F26" s="197"/>
      <c r="G26" s="198"/>
      <c r="J26" s="205"/>
      <c r="K26" s="171"/>
      <c r="L26" s="171"/>
      <c r="M26" s="171"/>
      <c r="N26" s="171"/>
      <c r="O26" s="171"/>
      <c r="P26" s="171"/>
      <c r="Q26" s="171"/>
      <c r="R26" s="206"/>
      <c r="T26" s="45"/>
      <c r="X26" s="63">
        <v>1</v>
      </c>
      <c r="Y26" s="64">
        <v>1</v>
      </c>
      <c r="Z26" s="84" t="s">
        <v>161</v>
      </c>
      <c r="AA26" s="84" t="s">
        <v>161</v>
      </c>
      <c r="AB26" s="84" t="s">
        <v>86</v>
      </c>
      <c r="AC26" s="84" t="s">
        <v>139</v>
      </c>
      <c r="AD26" s="84" t="s">
        <v>139</v>
      </c>
      <c r="AE26" s="80" t="s">
        <v>162</v>
      </c>
      <c r="AJ26" s="39">
        <v>23</v>
      </c>
      <c r="AK26" s="56" t="s">
        <v>163</v>
      </c>
      <c r="AL26" s="56" t="s">
        <v>75</v>
      </c>
      <c r="AM26" s="56" t="s">
        <v>75</v>
      </c>
    </row>
    <row r="27" spans="2:39" ht="14.25" x14ac:dyDescent="0.2">
      <c r="B27" s="45"/>
      <c r="D27" s="196"/>
      <c r="E27" s="197"/>
      <c r="F27" s="197"/>
      <c r="G27" s="198"/>
      <c r="J27" s="205"/>
      <c r="K27" s="171"/>
      <c r="L27" s="171"/>
      <c r="M27" s="171"/>
      <c r="N27" s="171"/>
      <c r="O27" s="171"/>
      <c r="P27" s="171"/>
      <c r="Q27" s="171"/>
      <c r="R27" s="206"/>
      <c r="T27" s="45"/>
      <c r="X27" s="70" t="s">
        <v>95</v>
      </c>
      <c r="Y27" s="64">
        <v>2</v>
      </c>
      <c r="Z27" s="84" t="s">
        <v>161</v>
      </c>
      <c r="AA27" s="84" t="s">
        <v>86</v>
      </c>
      <c r="AB27" s="84" t="s">
        <v>139</v>
      </c>
      <c r="AC27" s="84" t="s">
        <v>139</v>
      </c>
      <c r="AD27" s="84" t="s">
        <v>139</v>
      </c>
      <c r="AE27" s="80" t="s">
        <v>164</v>
      </c>
      <c r="AJ27" s="39">
        <v>24</v>
      </c>
      <c r="AK27" s="56" t="s">
        <v>165</v>
      </c>
      <c r="AL27" s="56" t="s">
        <v>75</v>
      </c>
      <c r="AM27" s="56" t="s">
        <v>75</v>
      </c>
    </row>
    <row r="28" spans="2:39" ht="9" customHeight="1" thickBot="1" x14ac:dyDescent="0.25">
      <c r="B28" s="45"/>
      <c r="D28" s="199"/>
      <c r="E28" s="200"/>
      <c r="F28" s="200"/>
      <c r="G28" s="201"/>
      <c r="J28" s="207"/>
      <c r="K28" s="208"/>
      <c r="L28" s="208"/>
      <c r="M28" s="208"/>
      <c r="N28" s="208"/>
      <c r="O28" s="208"/>
      <c r="P28" s="208"/>
      <c r="Q28" s="208"/>
      <c r="R28" s="209"/>
      <c r="T28" s="45"/>
      <c r="X28" s="70" t="s">
        <v>104</v>
      </c>
      <c r="Y28" s="64">
        <v>3</v>
      </c>
      <c r="Z28" s="65" t="s">
        <v>166</v>
      </c>
      <c r="AA28" s="84" t="s">
        <v>86</v>
      </c>
      <c r="AB28" s="84" t="s">
        <v>139</v>
      </c>
      <c r="AC28" s="84" t="s">
        <v>139</v>
      </c>
      <c r="AD28" s="84" t="s">
        <v>139</v>
      </c>
      <c r="AE28" s="80" t="s">
        <v>167</v>
      </c>
      <c r="AJ28" s="39">
        <v>25</v>
      </c>
      <c r="AK28" s="56" t="s">
        <v>168</v>
      </c>
      <c r="AL28" s="56" t="s">
        <v>75</v>
      </c>
      <c r="AM28" s="56" t="s">
        <v>75</v>
      </c>
    </row>
    <row r="29" spans="2:39" ht="9" customHeight="1" thickTop="1" x14ac:dyDescent="0.2">
      <c r="B29" s="45"/>
      <c r="O29" s="71"/>
      <c r="T29" s="45"/>
      <c r="V29" s="49" t="s">
        <v>169</v>
      </c>
      <c r="W29" s="72" t="s">
        <v>103</v>
      </c>
      <c r="X29" s="70" t="s">
        <v>113</v>
      </c>
      <c r="Y29" s="64">
        <v>4</v>
      </c>
      <c r="Z29" s="84" t="s">
        <v>86</v>
      </c>
      <c r="AA29" s="84" t="s">
        <v>139</v>
      </c>
      <c r="AB29" s="84" t="s">
        <v>139</v>
      </c>
      <c r="AC29" s="84" t="s">
        <v>139</v>
      </c>
      <c r="AD29" s="84" t="s">
        <v>139</v>
      </c>
      <c r="AE29" s="80" t="s">
        <v>170</v>
      </c>
      <c r="AJ29" s="39">
        <v>26</v>
      </c>
      <c r="AK29" s="56" t="s">
        <v>171</v>
      </c>
      <c r="AL29" s="56" t="s">
        <v>75</v>
      </c>
      <c r="AM29" s="56" t="s">
        <v>75</v>
      </c>
    </row>
    <row r="30" spans="2:39" ht="12.75" customHeight="1" x14ac:dyDescent="0.25">
      <c r="B30" s="45"/>
      <c r="D30" s="85" t="s">
        <v>172</v>
      </c>
      <c r="H30" s="39"/>
      <c r="J30" s="52"/>
      <c r="P30" s="52" t="s">
        <v>173</v>
      </c>
      <c r="T30" s="45"/>
      <c r="X30" s="70" t="s">
        <v>119</v>
      </c>
      <c r="Y30" s="64">
        <v>5</v>
      </c>
      <c r="Z30" s="84" t="s">
        <v>139</v>
      </c>
      <c r="AA30" s="84" t="s">
        <v>139</v>
      </c>
      <c r="AB30" s="84" t="s">
        <v>139</v>
      </c>
      <c r="AC30" s="84" t="s">
        <v>139</v>
      </c>
      <c r="AD30" s="84" t="s">
        <v>139</v>
      </c>
      <c r="AE30" s="80" t="s">
        <v>174</v>
      </c>
      <c r="AJ30" s="39">
        <v>27</v>
      </c>
      <c r="AK30" s="61" t="s">
        <v>175</v>
      </c>
      <c r="AL30" s="56" t="s">
        <v>117</v>
      </c>
      <c r="AM30" s="56" t="s">
        <v>117</v>
      </c>
    </row>
    <row r="31" spans="2:39" ht="9.75" customHeight="1" thickBot="1" x14ac:dyDescent="0.25">
      <c r="B31" s="45"/>
      <c r="D31" s="86"/>
      <c r="E31" s="86"/>
      <c r="F31" s="86"/>
      <c r="G31" s="87"/>
      <c r="H31" s="86"/>
      <c r="I31" s="86"/>
      <c r="J31" s="86"/>
      <c r="K31" s="86"/>
      <c r="L31" s="86"/>
      <c r="M31" s="86"/>
      <c r="N31" s="86"/>
      <c r="O31" s="86"/>
      <c r="P31" s="86"/>
      <c r="Q31" s="86"/>
      <c r="R31" s="86"/>
      <c r="T31" s="45"/>
      <c r="X31" s="70" t="s">
        <v>125</v>
      </c>
      <c r="Y31" s="75">
        <v>6</v>
      </c>
      <c r="Z31" s="84" t="s">
        <v>139</v>
      </c>
      <c r="AA31" s="84" t="s">
        <v>139</v>
      </c>
      <c r="AB31" s="84" t="s">
        <v>139</v>
      </c>
      <c r="AC31" s="84" t="s">
        <v>139</v>
      </c>
      <c r="AD31" s="84" t="s">
        <v>139</v>
      </c>
      <c r="AE31" s="83" t="s">
        <v>176</v>
      </c>
      <c r="AJ31" s="39">
        <v>28</v>
      </c>
      <c r="AK31" s="61" t="s">
        <v>177</v>
      </c>
      <c r="AL31" s="56" t="s">
        <v>117</v>
      </c>
      <c r="AM31" s="56" t="s">
        <v>117</v>
      </c>
    </row>
    <row r="32" spans="2:39" ht="14.25" x14ac:dyDescent="0.2">
      <c r="B32" s="45"/>
      <c r="H32" s="74"/>
      <c r="L32" s="72"/>
      <c r="T32" s="45"/>
      <c r="Z32" s="47"/>
      <c r="AA32" s="39"/>
      <c r="AB32" s="39"/>
      <c r="AC32" s="39"/>
      <c r="AD32" s="39"/>
      <c r="AJ32" s="39">
        <v>29</v>
      </c>
      <c r="AK32" s="56" t="s">
        <v>178</v>
      </c>
      <c r="AL32" s="56" t="s">
        <v>75</v>
      </c>
      <c r="AM32" s="56" t="s">
        <v>75</v>
      </c>
    </row>
    <row r="33" spans="2:39" ht="15.75" customHeight="1" x14ac:dyDescent="0.2">
      <c r="B33" s="45"/>
      <c r="C33" s="47"/>
      <c r="D33" s="47"/>
      <c r="E33" s="39"/>
      <c r="F33" s="39"/>
      <c r="H33" s="48"/>
      <c r="I33" s="48"/>
      <c r="J33" s="48"/>
      <c r="T33" s="45"/>
      <c r="AJ33" s="39">
        <v>30</v>
      </c>
      <c r="AK33" s="56" t="s">
        <v>179</v>
      </c>
      <c r="AL33" s="56" t="s">
        <v>75</v>
      </c>
      <c r="AM33" s="56" t="s">
        <v>75</v>
      </c>
    </row>
    <row r="34" spans="2:39" ht="14.25" customHeight="1" x14ac:dyDescent="0.25">
      <c r="B34" s="45"/>
      <c r="C34" s="47"/>
      <c r="D34" s="41"/>
      <c r="E34" s="41"/>
      <c r="F34" s="41"/>
      <c r="G34" s="191" t="s">
        <v>180</v>
      </c>
      <c r="H34" s="192"/>
      <c r="I34" s="192"/>
      <c r="J34" s="192"/>
      <c r="K34" s="51"/>
      <c r="L34" s="52" t="s">
        <v>69</v>
      </c>
      <c r="O34" s="49" t="s">
        <v>70</v>
      </c>
      <c r="T34" s="45"/>
      <c r="AB34" s="40" t="s">
        <v>71</v>
      </c>
      <c r="AJ34" s="39">
        <v>31</v>
      </c>
      <c r="AK34" s="56" t="s">
        <v>181</v>
      </c>
      <c r="AL34" s="56" t="s">
        <v>75</v>
      </c>
      <c r="AM34" s="56" t="s">
        <v>75</v>
      </c>
    </row>
    <row r="35" spans="2:39" ht="9.75" customHeight="1" x14ac:dyDescent="0.2">
      <c r="B35" s="45"/>
      <c r="C35" s="39"/>
      <c r="D35" s="41"/>
      <c r="E35" s="41"/>
      <c r="F35" s="41"/>
      <c r="G35" s="192"/>
      <c r="H35" s="192"/>
      <c r="I35" s="192"/>
      <c r="J35" s="192"/>
      <c r="K35" s="51"/>
      <c r="T35" s="45"/>
      <c r="Y35" s="88" t="s">
        <v>182</v>
      </c>
      <c r="Z35" s="59">
        <v>1</v>
      </c>
      <c r="AA35" s="59">
        <v>2</v>
      </c>
      <c r="AB35" s="59">
        <v>3</v>
      </c>
      <c r="AC35" s="59">
        <v>4</v>
      </c>
      <c r="AD35" s="59">
        <v>5</v>
      </c>
      <c r="AE35" s="60">
        <v>6</v>
      </c>
      <c r="AJ35" s="39">
        <v>32</v>
      </c>
      <c r="AK35" s="56" t="s">
        <v>183</v>
      </c>
      <c r="AL35" s="56" t="s">
        <v>75</v>
      </c>
      <c r="AM35" s="56" t="s">
        <v>75</v>
      </c>
    </row>
    <row r="36" spans="2:39" ht="21" customHeight="1" x14ac:dyDescent="0.2">
      <c r="B36" s="45"/>
      <c r="C36" s="39"/>
      <c r="D36" s="41"/>
      <c r="E36" s="41"/>
      <c r="F36" s="41"/>
      <c r="G36" s="39"/>
      <c r="L36" s="62" t="s">
        <v>84</v>
      </c>
      <c r="P36" s="103" t="s">
        <v>70</v>
      </c>
      <c r="T36" s="45"/>
      <c r="X36" s="63">
        <v>1</v>
      </c>
      <c r="Y36" s="64">
        <v>1</v>
      </c>
      <c r="Z36" s="84" t="s">
        <v>85</v>
      </c>
      <c r="AA36" s="65" t="s">
        <v>86</v>
      </c>
      <c r="AB36" s="65" t="s">
        <v>87</v>
      </c>
      <c r="AC36" s="65" t="s">
        <v>87</v>
      </c>
      <c r="AD36" s="65" t="s">
        <v>87</v>
      </c>
      <c r="AE36" s="89" t="s">
        <v>184</v>
      </c>
      <c r="AJ36" s="39">
        <v>33</v>
      </c>
      <c r="AK36" s="56" t="s">
        <v>185</v>
      </c>
      <c r="AL36" s="56" t="s">
        <v>122</v>
      </c>
      <c r="AM36" s="56" t="s">
        <v>122</v>
      </c>
    </row>
    <row r="37" spans="2:39" ht="16.5" customHeight="1" x14ac:dyDescent="0.25">
      <c r="B37" s="45"/>
      <c r="C37" s="39"/>
      <c r="D37" s="52" t="s">
        <v>94</v>
      </c>
      <c r="E37" s="67"/>
      <c r="F37" s="41"/>
      <c r="G37" s="68">
        <v>1</v>
      </c>
      <c r="H37" s="69"/>
      <c r="I37" s="69"/>
      <c r="J37" s="69"/>
      <c r="K37" s="69"/>
      <c r="L37" s="69"/>
      <c r="Q37" s="101" t="str">
        <f ca="1">IF(ISERROR(INDEX(INDIRECT(I41),G41,G39)),"",INDEX(INDIRECT(I41),G41,G39))</f>
        <v/>
      </c>
      <c r="R37" s="102"/>
      <c r="T37" s="45"/>
      <c r="V37" s="49" t="s">
        <v>186</v>
      </c>
      <c r="W37" s="72" t="s">
        <v>103</v>
      </c>
      <c r="X37" s="70" t="s">
        <v>95</v>
      </c>
      <c r="Y37" s="64">
        <v>2</v>
      </c>
      <c r="Z37" s="84" t="s">
        <v>85</v>
      </c>
      <c r="AA37" s="65" t="s">
        <v>86</v>
      </c>
      <c r="AB37" s="65" t="s">
        <v>87</v>
      </c>
      <c r="AC37" s="65" t="s">
        <v>87</v>
      </c>
      <c r="AD37" s="65" t="s">
        <v>105</v>
      </c>
      <c r="AE37" s="90" t="s">
        <v>187</v>
      </c>
      <c r="AJ37" s="39">
        <v>34</v>
      </c>
      <c r="AK37" s="56" t="s">
        <v>188</v>
      </c>
      <c r="AL37" s="56" t="s">
        <v>75</v>
      </c>
      <c r="AM37" s="56" t="s">
        <v>75</v>
      </c>
    </row>
    <row r="38" spans="2:39" ht="20.25" customHeight="1" x14ac:dyDescent="0.25">
      <c r="B38" s="45"/>
      <c r="D38" s="41"/>
      <c r="E38" s="67"/>
      <c r="F38" s="41"/>
      <c r="O38" s="71"/>
      <c r="P38" s="91"/>
      <c r="Q38" s="102"/>
      <c r="R38" s="102"/>
      <c r="T38" s="45"/>
      <c r="V38" s="49" t="s">
        <v>189</v>
      </c>
      <c r="X38" s="70" t="s">
        <v>104</v>
      </c>
      <c r="Y38" s="64">
        <v>3</v>
      </c>
      <c r="Z38" s="84" t="s">
        <v>85</v>
      </c>
      <c r="AA38" s="65" t="s">
        <v>96</v>
      </c>
      <c r="AB38" s="65" t="s">
        <v>87</v>
      </c>
      <c r="AC38" s="65" t="s">
        <v>87</v>
      </c>
      <c r="AD38" s="65" t="s">
        <v>105</v>
      </c>
      <c r="AE38" s="90" t="s">
        <v>190</v>
      </c>
      <c r="AJ38" s="39">
        <v>35</v>
      </c>
      <c r="AK38" s="56" t="s">
        <v>191</v>
      </c>
      <c r="AL38" s="56" t="s">
        <v>75</v>
      </c>
      <c r="AM38" s="56" t="s">
        <v>75</v>
      </c>
    </row>
    <row r="39" spans="2:39" ht="15" customHeight="1" x14ac:dyDescent="0.25">
      <c r="B39" s="45"/>
      <c r="D39" s="52" t="s">
        <v>112</v>
      </c>
      <c r="E39" s="67"/>
      <c r="F39" s="67"/>
      <c r="G39" s="68">
        <v>1</v>
      </c>
      <c r="H39" s="73"/>
      <c r="I39" s="73"/>
      <c r="J39" s="73"/>
      <c r="K39" s="73"/>
      <c r="L39" s="73"/>
      <c r="M39" s="39">
        <f>--RIGHT(G39,1)</f>
        <v>1</v>
      </c>
      <c r="Q39" s="102"/>
      <c r="R39" s="102"/>
      <c r="T39" s="45"/>
      <c r="X39" s="70" t="s">
        <v>113</v>
      </c>
      <c r="Y39" s="64">
        <v>4</v>
      </c>
      <c r="Z39" s="65" t="s">
        <v>86</v>
      </c>
      <c r="AA39" s="65" t="s">
        <v>96</v>
      </c>
      <c r="AB39" s="65" t="s">
        <v>87</v>
      </c>
      <c r="AC39" s="65" t="s">
        <v>87</v>
      </c>
      <c r="AD39" s="65" t="s">
        <v>105</v>
      </c>
      <c r="AE39" s="90" t="s">
        <v>192</v>
      </c>
      <c r="AJ39" s="39">
        <v>36</v>
      </c>
      <c r="AK39" s="56" t="s">
        <v>193</v>
      </c>
      <c r="AL39" s="56" t="s">
        <v>76</v>
      </c>
      <c r="AM39" s="56" t="s">
        <v>76</v>
      </c>
    </row>
    <row r="40" spans="2:39" ht="14.25" customHeight="1" x14ac:dyDescent="0.2">
      <c r="B40" s="45"/>
      <c r="D40" s="41"/>
      <c r="E40" s="41"/>
      <c r="F40" s="41"/>
      <c r="Q40" s="102"/>
      <c r="R40" s="102"/>
      <c r="T40" s="45"/>
      <c r="X40" s="70" t="s">
        <v>119</v>
      </c>
      <c r="Y40" s="64">
        <v>5</v>
      </c>
      <c r="Z40" s="65" t="s">
        <v>86</v>
      </c>
      <c r="AA40" s="65" t="s">
        <v>96</v>
      </c>
      <c r="AB40" s="65" t="s">
        <v>87</v>
      </c>
      <c r="AC40" s="65" t="s">
        <v>87</v>
      </c>
      <c r="AD40" s="65" t="s">
        <v>105</v>
      </c>
      <c r="AE40" s="90" t="s">
        <v>194</v>
      </c>
      <c r="AJ40" s="39">
        <v>37</v>
      </c>
      <c r="AK40" s="56" t="s">
        <v>195</v>
      </c>
      <c r="AL40" s="56" t="s">
        <v>76</v>
      </c>
      <c r="AM40" s="56" t="s">
        <v>76</v>
      </c>
    </row>
    <row r="41" spans="2:39" ht="18" customHeight="1" x14ac:dyDescent="0.25">
      <c r="B41" s="45"/>
      <c r="D41" s="52" t="s">
        <v>124</v>
      </c>
      <c r="E41" s="41"/>
      <c r="F41" s="41"/>
      <c r="G41" s="68">
        <v>1</v>
      </c>
      <c r="H41" s="73"/>
      <c r="I41" s="73" t="str">
        <f>IF(ISERROR(VLOOKUP(G37,$AJ$4:$AL$45,3,0)),"",VLOOKUP(G37,$AJ$4:$AL$45,3,0))</f>
        <v>Notes_2</v>
      </c>
      <c r="J41" s="73"/>
      <c r="K41" s="73"/>
      <c r="L41" s="73"/>
      <c r="M41" s="74" t="e">
        <f>VLOOKUP(G41,$AI$4:$AJ$9,2,0)</f>
        <v>#N/A</v>
      </c>
      <c r="P41" s="210"/>
      <c r="Q41" s="211"/>
      <c r="R41" s="211"/>
      <c r="S41" s="171"/>
      <c r="T41" s="45"/>
      <c r="W41" s="39"/>
      <c r="X41" s="70" t="s">
        <v>125</v>
      </c>
      <c r="Y41" s="75">
        <v>6</v>
      </c>
      <c r="Z41" s="65" t="s">
        <v>87</v>
      </c>
      <c r="AA41" s="65" t="s">
        <v>87</v>
      </c>
      <c r="AB41" s="65" t="s">
        <v>105</v>
      </c>
      <c r="AC41" s="65" t="s">
        <v>105</v>
      </c>
      <c r="AD41" s="65" t="s">
        <v>105</v>
      </c>
      <c r="AE41" s="92" t="s">
        <v>196</v>
      </c>
      <c r="AJ41" s="39">
        <v>38</v>
      </c>
      <c r="AK41" s="56" t="s">
        <v>197</v>
      </c>
      <c r="AL41" s="56" t="s">
        <v>122</v>
      </c>
      <c r="AM41" s="56" t="s">
        <v>122</v>
      </c>
    </row>
    <row r="42" spans="2:39" ht="10.5" customHeight="1" x14ac:dyDescent="0.2">
      <c r="B42" s="45"/>
      <c r="D42" s="77" t="s">
        <v>128</v>
      </c>
      <c r="E42" s="41"/>
      <c r="F42" s="41"/>
      <c r="P42" s="211"/>
      <c r="Q42" s="211"/>
      <c r="R42" s="211"/>
      <c r="S42" s="171"/>
      <c r="T42" s="45"/>
      <c r="AJ42" s="39">
        <v>39</v>
      </c>
      <c r="AK42" s="56" t="s">
        <v>198</v>
      </c>
      <c r="AL42" s="56" t="s">
        <v>110</v>
      </c>
      <c r="AM42" s="56" t="s">
        <v>110</v>
      </c>
    </row>
    <row r="43" spans="2:39" ht="17.25" customHeight="1" x14ac:dyDescent="0.25">
      <c r="B43" s="45"/>
      <c r="D43" s="105" t="s">
        <v>130</v>
      </c>
      <c r="E43" s="41"/>
      <c r="F43" s="41"/>
      <c r="T43" s="45"/>
      <c r="AJ43" s="39">
        <v>40</v>
      </c>
      <c r="AK43" s="56" t="s">
        <v>199</v>
      </c>
      <c r="AL43" s="56" t="s">
        <v>122</v>
      </c>
      <c r="AM43" s="56" t="s">
        <v>122</v>
      </c>
    </row>
    <row r="44" spans="2:39" ht="9.75" customHeight="1" x14ac:dyDescent="0.2">
      <c r="B44" s="45"/>
      <c r="D44" s="41"/>
      <c r="E44" s="41"/>
      <c r="F44" s="41"/>
      <c r="G44" s="39"/>
      <c r="T44" s="45"/>
      <c r="AB44" s="40" t="s">
        <v>71</v>
      </c>
      <c r="AJ44" s="73">
        <v>41</v>
      </c>
      <c r="AK44" s="61" t="s">
        <v>200</v>
      </c>
      <c r="AL44" s="56" t="s">
        <v>75</v>
      </c>
      <c r="AM44" s="56" t="s">
        <v>75</v>
      </c>
    </row>
    <row r="45" spans="2:39" ht="14.25" x14ac:dyDescent="0.2">
      <c r="B45" s="45"/>
      <c r="D45" s="41"/>
      <c r="E45" s="41"/>
      <c r="F45" s="41"/>
      <c r="T45" s="45"/>
      <c r="Y45" s="88" t="s">
        <v>201</v>
      </c>
      <c r="Z45" s="59">
        <v>1</v>
      </c>
      <c r="AA45" s="59">
        <v>2</v>
      </c>
      <c r="AB45" s="59">
        <v>3</v>
      </c>
      <c r="AC45" s="59">
        <v>4</v>
      </c>
      <c r="AD45" s="59">
        <v>5</v>
      </c>
      <c r="AE45" s="60">
        <v>6</v>
      </c>
      <c r="AJ45" s="73"/>
      <c r="AK45" s="61"/>
      <c r="AL45" s="56"/>
      <c r="AM45" s="56"/>
    </row>
    <row r="46" spans="2:39" ht="14.25" x14ac:dyDescent="0.2">
      <c r="B46" s="45"/>
      <c r="D46" s="41" t="s">
        <v>136</v>
      </c>
      <c r="E46" s="79"/>
      <c r="F46" s="41"/>
      <c r="I46" s="40" t="s">
        <v>137</v>
      </c>
      <c r="T46" s="45"/>
      <c r="X46" s="63">
        <v>1</v>
      </c>
      <c r="Y46" s="64">
        <v>1</v>
      </c>
      <c r="Z46" s="84" t="s">
        <v>85</v>
      </c>
      <c r="AA46" s="93" t="s">
        <v>202</v>
      </c>
      <c r="AB46" s="84" t="s">
        <v>203</v>
      </c>
      <c r="AC46" s="84" t="s">
        <v>87</v>
      </c>
      <c r="AD46" s="84" t="s">
        <v>105</v>
      </c>
      <c r="AE46" s="90" t="s">
        <v>204</v>
      </c>
    </row>
    <row r="47" spans="2:39" ht="14.25" x14ac:dyDescent="0.2">
      <c r="B47" s="45"/>
      <c r="E47" s="41"/>
      <c r="F47" s="41"/>
      <c r="T47" s="45"/>
      <c r="X47" s="70" t="s">
        <v>95</v>
      </c>
      <c r="Y47" s="64">
        <v>2</v>
      </c>
      <c r="Z47" s="84" t="s">
        <v>85</v>
      </c>
      <c r="AA47" s="84" t="s">
        <v>203</v>
      </c>
      <c r="AB47" s="84" t="s">
        <v>87</v>
      </c>
      <c r="AC47" s="84" t="s">
        <v>87</v>
      </c>
      <c r="AD47" s="84" t="s">
        <v>105</v>
      </c>
      <c r="AE47" s="90" t="s">
        <v>205</v>
      </c>
    </row>
    <row r="48" spans="2:39" ht="15" x14ac:dyDescent="0.25">
      <c r="B48" s="45"/>
      <c r="D48" s="81" t="s">
        <v>144</v>
      </c>
      <c r="E48" s="41"/>
      <c r="F48" s="41"/>
      <c r="I48" s="81" t="s">
        <v>145</v>
      </c>
      <c r="K48" s="81"/>
      <c r="T48" s="45"/>
      <c r="V48" s="49" t="s">
        <v>206</v>
      </c>
      <c r="W48" s="72" t="s">
        <v>103</v>
      </c>
      <c r="X48" s="70" t="s">
        <v>104</v>
      </c>
      <c r="Y48" s="64">
        <v>3</v>
      </c>
      <c r="Z48" s="84" t="s">
        <v>85</v>
      </c>
      <c r="AA48" s="84" t="s">
        <v>203</v>
      </c>
      <c r="AB48" s="84" t="s">
        <v>87</v>
      </c>
      <c r="AC48" s="84" t="s">
        <v>87</v>
      </c>
      <c r="AD48" s="84" t="s">
        <v>105</v>
      </c>
      <c r="AE48" s="90" t="s">
        <v>207</v>
      </c>
    </row>
    <row r="49" spans="2:59" ht="7.5" customHeight="1" thickBot="1" x14ac:dyDescent="0.25">
      <c r="B49" s="45"/>
      <c r="E49" s="41"/>
      <c r="F49" s="41"/>
      <c r="T49" s="45"/>
      <c r="V49" s="49" t="s">
        <v>208</v>
      </c>
      <c r="X49" s="70" t="s">
        <v>113</v>
      </c>
      <c r="Y49" s="64">
        <v>4</v>
      </c>
      <c r="Z49" s="93" t="s">
        <v>202</v>
      </c>
      <c r="AA49" s="84" t="s">
        <v>87</v>
      </c>
      <c r="AB49" s="84" t="s">
        <v>87</v>
      </c>
      <c r="AC49" s="84" t="s">
        <v>105</v>
      </c>
      <c r="AD49" s="84" t="s">
        <v>105</v>
      </c>
      <c r="AE49" s="90" t="s">
        <v>209</v>
      </c>
    </row>
    <row r="50" spans="2:59" ht="12.75" customHeight="1" thickTop="1" x14ac:dyDescent="0.2">
      <c r="B50" s="45"/>
      <c r="D50" s="193" t="str">
        <f>VLOOKUP(I41,$AN$4:$AO$10,2,0)</f>
        <v>For Civils works - SLA, Sewer Type, Defect, Depth, Extent of Works, Surface type, Loction &amp; probe details, Access details, Customer details (if req), Traffic Management details, s159 details, Grid ref of dig location.</v>
      </c>
      <c r="E50" s="194"/>
      <c r="F50" s="194"/>
      <c r="G50" s="195"/>
      <c r="H50" s="82"/>
      <c r="I50" s="82"/>
      <c r="J50" s="202"/>
      <c r="K50" s="203"/>
      <c r="L50" s="203"/>
      <c r="M50" s="203"/>
      <c r="N50" s="203"/>
      <c r="O50" s="203"/>
      <c r="P50" s="203"/>
      <c r="Q50" s="203"/>
      <c r="R50" s="204"/>
      <c r="T50" s="45"/>
      <c r="X50" s="70" t="s">
        <v>119</v>
      </c>
      <c r="Y50" s="64">
        <v>5</v>
      </c>
      <c r="Z50" s="84" t="s">
        <v>86</v>
      </c>
      <c r="AA50" s="84" t="s">
        <v>87</v>
      </c>
      <c r="AB50" s="84" t="s">
        <v>105</v>
      </c>
      <c r="AC50" s="84" t="s">
        <v>105</v>
      </c>
      <c r="AD50" s="84" t="s">
        <v>105</v>
      </c>
      <c r="AE50" s="90" t="s">
        <v>210</v>
      </c>
    </row>
    <row r="51" spans="2:59" ht="12.75" customHeight="1" x14ac:dyDescent="0.2">
      <c r="B51" s="45"/>
      <c r="D51" s="196"/>
      <c r="E51" s="197"/>
      <c r="F51" s="197"/>
      <c r="G51" s="198"/>
      <c r="H51" s="82"/>
      <c r="I51" s="82"/>
      <c r="J51" s="205"/>
      <c r="K51" s="171"/>
      <c r="L51" s="171"/>
      <c r="M51" s="171"/>
      <c r="N51" s="171"/>
      <c r="O51" s="171"/>
      <c r="P51" s="171"/>
      <c r="Q51" s="171"/>
      <c r="R51" s="206"/>
      <c r="T51" s="45"/>
      <c r="X51" s="70" t="s">
        <v>125</v>
      </c>
      <c r="Y51" s="75">
        <v>6</v>
      </c>
      <c r="Z51" s="84" t="s">
        <v>105</v>
      </c>
      <c r="AA51" s="84" t="s">
        <v>105</v>
      </c>
      <c r="AB51" s="84" t="s">
        <v>105</v>
      </c>
      <c r="AC51" s="84" t="s">
        <v>105</v>
      </c>
      <c r="AD51" s="84" t="s">
        <v>105</v>
      </c>
      <c r="AE51" s="92" t="s">
        <v>211</v>
      </c>
      <c r="BF51" s="189"/>
      <c r="BG51" s="190"/>
    </row>
    <row r="52" spans="2:59" ht="12.75" customHeight="1" x14ac:dyDescent="0.2">
      <c r="B52" s="45"/>
      <c r="D52" s="196"/>
      <c r="E52" s="197"/>
      <c r="F52" s="197"/>
      <c r="G52" s="198"/>
      <c r="H52" s="82"/>
      <c r="I52" s="82"/>
      <c r="J52" s="205"/>
      <c r="K52" s="171"/>
      <c r="L52" s="171"/>
      <c r="M52" s="171"/>
      <c r="N52" s="171"/>
      <c r="O52" s="171"/>
      <c r="P52" s="171"/>
      <c r="Q52" s="171"/>
      <c r="R52" s="206"/>
      <c r="T52" s="45"/>
      <c r="BF52" s="190"/>
      <c r="BG52" s="190"/>
    </row>
    <row r="53" spans="2:59" ht="12.75" customHeight="1" x14ac:dyDescent="0.2">
      <c r="B53" s="45"/>
      <c r="D53" s="196"/>
      <c r="E53" s="197"/>
      <c r="F53" s="197"/>
      <c r="G53" s="198"/>
      <c r="J53" s="205"/>
      <c r="K53" s="171"/>
      <c r="L53" s="171"/>
      <c r="M53" s="171"/>
      <c r="N53" s="171"/>
      <c r="O53" s="171"/>
      <c r="P53" s="171"/>
      <c r="Q53" s="171"/>
      <c r="R53" s="206"/>
      <c r="T53" s="45"/>
      <c r="BF53" s="190"/>
      <c r="BG53" s="190"/>
    </row>
    <row r="54" spans="2:59" ht="12.75" customHeight="1" x14ac:dyDescent="0.2">
      <c r="B54" s="45"/>
      <c r="D54" s="196"/>
      <c r="E54" s="197"/>
      <c r="F54" s="197"/>
      <c r="G54" s="198"/>
      <c r="J54" s="205"/>
      <c r="K54" s="171"/>
      <c r="L54" s="171"/>
      <c r="M54" s="171"/>
      <c r="N54" s="171"/>
      <c r="O54" s="171"/>
      <c r="P54" s="171"/>
      <c r="Q54" s="171"/>
      <c r="R54" s="206"/>
      <c r="T54" s="45"/>
      <c r="BF54" s="190"/>
      <c r="BG54" s="190"/>
    </row>
    <row r="55" spans="2:59" ht="12.75" customHeight="1" x14ac:dyDescent="0.2">
      <c r="B55" s="45"/>
      <c r="D55" s="196"/>
      <c r="E55" s="197"/>
      <c r="F55" s="197"/>
      <c r="G55" s="198"/>
      <c r="J55" s="205"/>
      <c r="K55" s="171"/>
      <c r="L55" s="171"/>
      <c r="M55" s="171"/>
      <c r="N55" s="171"/>
      <c r="O55" s="171"/>
      <c r="P55" s="171"/>
      <c r="Q55" s="171"/>
      <c r="R55" s="206"/>
      <c r="T55" s="45"/>
      <c r="AB55" s="40" t="s">
        <v>71</v>
      </c>
      <c r="BF55" s="190"/>
      <c r="BG55" s="190"/>
    </row>
    <row r="56" spans="2:59" ht="12.75" customHeight="1" x14ac:dyDescent="0.2">
      <c r="B56" s="45"/>
      <c r="D56" s="196"/>
      <c r="E56" s="197"/>
      <c r="F56" s="197"/>
      <c r="G56" s="198"/>
      <c r="J56" s="205"/>
      <c r="K56" s="171"/>
      <c r="L56" s="171"/>
      <c r="M56" s="171"/>
      <c r="N56" s="171"/>
      <c r="O56" s="171"/>
      <c r="P56" s="171"/>
      <c r="Q56" s="171"/>
      <c r="R56" s="206"/>
      <c r="T56" s="45"/>
      <c r="Y56" s="88" t="s">
        <v>212</v>
      </c>
      <c r="Z56" s="59">
        <v>1</v>
      </c>
      <c r="AA56" s="59">
        <v>2</v>
      </c>
      <c r="AB56" s="59">
        <v>3</v>
      </c>
      <c r="AC56" s="59">
        <v>4</v>
      </c>
      <c r="AD56" s="59">
        <v>5</v>
      </c>
      <c r="AE56" s="60">
        <v>6</v>
      </c>
    </row>
    <row r="57" spans="2:59" ht="12.75" customHeight="1" x14ac:dyDescent="0.2">
      <c r="B57" s="45"/>
      <c r="D57" s="196"/>
      <c r="E57" s="197"/>
      <c r="F57" s="197"/>
      <c r="G57" s="198"/>
      <c r="J57" s="205"/>
      <c r="K57" s="171"/>
      <c r="L57" s="171"/>
      <c r="M57" s="171"/>
      <c r="N57" s="171"/>
      <c r="O57" s="171"/>
      <c r="P57" s="171"/>
      <c r="Q57" s="171"/>
      <c r="R57" s="206"/>
      <c r="T57" s="45"/>
      <c r="X57" s="63">
        <v>1</v>
      </c>
      <c r="Y57" s="64">
        <v>1</v>
      </c>
      <c r="Z57" s="84" t="s">
        <v>85</v>
      </c>
      <c r="AA57" s="84" t="s">
        <v>85</v>
      </c>
      <c r="AB57" s="84" t="s">
        <v>85</v>
      </c>
      <c r="AC57" s="84" t="s">
        <v>85</v>
      </c>
      <c r="AD57" s="84" t="s">
        <v>85</v>
      </c>
      <c r="AE57" s="90" t="s">
        <v>213</v>
      </c>
    </row>
    <row r="58" spans="2:59" ht="14.25" customHeight="1" thickBot="1" x14ac:dyDescent="0.25">
      <c r="B58" s="45"/>
      <c r="D58" s="199"/>
      <c r="E58" s="200"/>
      <c r="F58" s="200"/>
      <c r="G58" s="201"/>
      <c r="J58" s="207"/>
      <c r="K58" s="208"/>
      <c r="L58" s="208"/>
      <c r="M58" s="208"/>
      <c r="N58" s="208"/>
      <c r="O58" s="208"/>
      <c r="P58" s="208"/>
      <c r="Q58" s="208"/>
      <c r="R58" s="209"/>
      <c r="T58" s="45"/>
      <c r="X58" s="70" t="s">
        <v>95</v>
      </c>
      <c r="Y58" s="64">
        <v>2</v>
      </c>
      <c r="Z58" s="84" t="s">
        <v>85</v>
      </c>
      <c r="AA58" s="84" t="s">
        <v>85</v>
      </c>
      <c r="AB58" s="84" t="s">
        <v>85</v>
      </c>
      <c r="AC58" s="84" t="s">
        <v>85</v>
      </c>
      <c r="AD58" s="84" t="s">
        <v>85</v>
      </c>
      <c r="AE58" s="90" t="s">
        <v>214</v>
      </c>
    </row>
    <row r="59" spans="2:59" ht="6.75" customHeight="1" thickTop="1" x14ac:dyDescent="0.2">
      <c r="B59" s="45"/>
      <c r="O59" s="71"/>
      <c r="T59" s="45"/>
      <c r="V59" s="49" t="s">
        <v>215</v>
      </c>
      <c r="W59" s="72" t="s">
        <v>103</v>
      </c>
      <c r="X59" s="70" t="s">
        <v>104</v>
      </c>
      <c r="Y59" s="64">
        <v>3</v>
      </c>
      <c r="Z59" s="84" t="s">
        <v>85</v>
      </c>
      <c r="AA59" s="84" t="s">
        <v>85</v>
      </c>
      <c r="AB59" s="84" t="s">
        <v>85</v>
      </c>
      <c r="AC59" s="84" t="s">
        <v>85</v>
      </c>
      <c r="AD59" s="84" t="s">
        <v>85</v>
      </c>
      <c r="AE59" s="90" t="s">
        <v>216</v>
      </c>
    </row>
    <row r="60" spans="2:59" ht="15.75" x14ac:dyDescent="0.25">
      <c r="B60" s="45"/>
      <c r="D60" s="85" t="s">
        <v>172</v>
      </c>
      <c r="H60" s="39"/>
      <c r="J60" s="52"/>
      <c r="P60" s="52" t="s">
        <v>173</v>
      </c>
      <c r="T60" s="45"/>
      <c r="V60" s="49" t="s">
        <v>208</v>
      </c>
      <c r="X60" s="70" t="s">
        <v>113</v>
      </c>
      <c r="Y60" s="64">
        <v>4</v>
      </c>
      <c r="Z60" s="84" t="s">
        <v>85</v>
      </c>
      <c r="AA60" s="84" t="s">
        <v>85</v>
      </c>
      <c r="AB60" s="84" t="s">
        <v>85</v>
      </c>
      <c r="AC60" s="84" t="s">
        <v>85</v>
      </c>
      <c r="AD60" s="84" t="s">
        <v>85</v>
      </c>
      <c r="AE60" s="90" t="s">
        <v>217</v>
      </c>
    </row>
    <row r="61" spans="2:59" ht="15" thickBot="1" x14ac:dyDescent="0.25">
      <c r="B61" s="45"/>
      <c r="D61" s="86"/>
      <c r="E61" s="86"/>
      <c r="F61" s="86"/>
      <c r="G61" s="87"/>
      <c r="H61" s="86"/>
      <c r="I61" s="86"/>
      <c r="J61" s="86"/>
      <c r="K61" s="86"/>
      <c r="L61" s="86"/>
      <c r="M61" s="86"/>
      <c r="N61" s="86"/>
      <c r="O61" s="86"/>
      <c r="P61" s="86"/>
      <c r="Q61" s="86"/>
      <c r="R61" s="86"/>
      <c r="T61" s="45"/>
      <c r="X61" s="70" t="s">
        <v>119</v>
      </c>
      <c r="Y61" s="64">
        <v>5</v>
      </c>
      <c r="Z61" s="84" t="s">
        <v>85</v>
      </c>
      <c r="AA61" s="84" t="s">
        <v>85</v>
      </c>
      <c r="AB61" s="84" t="s">
        <v>85</v>
      </c>
      <c r="AC61" s="84" t="s">
        <v>85</v>
      </c>
      <c r="AD61" s="84" t="s">
        <v>85</v>
      </c>
      <c r="AE61" s="90" t="s">
        <v>218</v>
      </c>
    </row>
  </sheetData>
  <mergeCells count="8">
    <mergeCell ref="BF51:BG55"/>
    <mergeCell ref="G4:J5"/>
    <mergeCell ref="D20:G28"/>
    <mergeCell ref="J20:R28"/>
    <mergeCell ref="J50:R58"/>
    <mergeCell ref="G34:J35"/>
    <mergeCell ref="P41:S42"/>
    <mergeCell ref="D50:G58"/>
  </mergeCells>
  <dataValidations disablePrompts="1" count="1">
    <dataValidation type="list" allowBlank="1" showInputMessage="1" showErrorMessage="1" sqref="G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G65596 JC65596 SY65596 ACU65596 AMQ65596 AWM65596 BGI65596 BQE65596 CAA65596 CJW65596 CTS65596 DDO65596 DNK65596 DXG65596 EHC65596 EQY65596 FAU65596 FKQ65596 FUM65596 GEI65596 GOE65596 GYA65596 HHW65596 HRS65596 IBO65596 ILK65596 IVG65596 JFC65596 JOY65596 JYU65596 KIQ65596 KSM65596 LCI65596 LME65596 LWA65596 MFW65596 MPS65596 MZO65596 NJK65596 NTG65596 ODC65596 OMY65596 OWU65596 PGQ65596 PQM65596 QAI65596 QKE65596 QUA65596 RDW65596 RNS65596 RXO65596 SHK65596 SRG65596 TBC65596 TKY65596 TUU65596 UEQ65596 UOM65596 UYI65596 VIE65596 VSA65596 WBW65596 WLS65596 WVO65596 G131132 JC131132 SY131132 ACU131132 AMQ131132 AWM131132 BGI131132 BQE131132 CAA131132 CJW131132 CTS131132 DDO131132 DNK131132 DXG131132 EHC131132 EQY131132 FAU131132 FKQ131132 FUM131132 GEI131132 GOE131132 GYA131132 HHW131132 HRS131132 IBO131132 ILK131132 IVG131132 JFC131132 JOY131132 JYU131132 KIQ131132 KSM131132 LCI131132 LME131132 LWA131132 MFW131132 MPS131132 MZO131132 NJK131132 NTG131132 ODC131132 OMY131132 OWU131132 PGQ131132 PQM131132 QAI131132 QKE131132 QUA131132 RDW131132 RNS131132 RXO131132 SHK131132 SRG131132 TBC131132 TKY131132 TUU131132 UEQ131132 UOM131132 UYI131132 VIE131132 VSA131132 WBW131132 WLS131132 WVO131132 G196668 JC196668 SY196668 ACU196668 AMQ196668 AWM196668 BGI196668 BQE196668 CAA196668 CJW196668 CTS196668 DDO196668 DNK196668 DXG196668 EHC196668 EQY196668 FAU196668 FKQ196668 FUM196668 GEI196668 GOE196668 GYA196668 HHW196668 HRS196668 IBO196668 ILK196668 IVG196668 JFC196668 JOY196668 JYU196668 KIQ196668 KSM196668 LCI196668 LME196668 LWA196668 MFW196668 MPS196668 MZO196668 NJK196668 NTG196668 ODC196668 OMY196668 OWU196668 PGQ196668 PQM196668 QAI196668 QKE196668 QUA196668 RDW196668 RNS196668 RXO196668 SHK196668 SRG196668 TBC196668 TKY196668 TUU196668 UEQ196668 UOM196668 UYI196668 VIE196668 VSA196668 WBW196668 WLS196668 WVO196668 G262204 JC262204 SY262204 ACU262204 AMQ262204 AWM262204 BGI262204 BQE262204 CAA262204 CJW262204 CTS262204 DDO262204 DNK262204 DXG262204 EHC262204 EQY262204 FAU262204 FKQ262204 FUM262204 GEI262204 GOE262204 GYA262204 HHW262204 HRS262204 IBO262204 ILK262204 IVG262204 JFC262204 JOY262204 JYU262204 KIQ262204 KSM262204 LCI262204 LME262204 LWA262204 MFW262204 MPS262204 MZO262204 NJK262204 NTG262204 ODC262204 OMY262204 OWU262204 PGQ262204 PQM262204 QAI262204 QKE262204 QUA262204 RDW262204 RNS262204 RXO262204 SHK262204 SRG262204 TBC262204 TKY262204 TUU262204 UEQ262204 UOM262204 UYI262204 VIE262204 VSA262204 WBW262204 WLS262204 WVO262204 G327740 JC327740 SY327740 ACU327740 AMQ327740 AWM327740 BGI327740 BQE327740 CAA327740 CJW327740 CTS327740 DDO327740 DNK327740 DXG327740 EHC327740 EQY327740 FAU327740 FKQ327740 FUM327740 GEI327740 GOE327740 GYA327740 HHW327740 HRS327740 IBO327740 ILK327740 IVG327740 JFC327740 JOY327740 JYU327740 KIQ327740 KSM327740 LCI327740 LME327740 LWA327740 MFW327740 MPS327740 MZO327740 NJK327740 NTG327740 ODC327740 OMY327740 OWU327740 PGQ327740 PQM327740 QAI327740 QKE327740 QUA327740 RDW327740 RNS327740 RXO327740 SHK327740 SRG327740 TBC327740 TKY327740 TUU327740 UEQ327740 UOM327740 UYI327740 VIE327740 VSA327740 WBW327740 WLS327740 WVO327740 G393276 JC393276 SY393276 ACU393276 AMQ393276 AWM393276 BGI393276 BQE393276 CAA393276 CJW393276 CTS393276 DDO393276 DNK393276 DXG393276 EHC393276 EQY393276 FAU393276 FKQ393276 FUM393276 GEI393276 GOE393276 GYA393276 HHW393276 HRS393276 IBO393276 ILK393276 IVG393276 JFC393276 JOY393276 JYU393276 KIQ393276 KSM393276 LCI393276 LME393276 LWA393276 MFW393276 MPS393276 MZO393276 NJK393276 NTG393276 ODC393276 OMY393276 OWU393276 PGQ393276 PQM393276 QAI393276 QKE393276 QUA393276 RDW393276 RNS393276 RXO393276 SHK393276 SRG393276 TBC393276 TKY393276 TUU393276 UEQ393276 UOM393276 UYI393276 VIE393276 VSA393276 WBW393276 WLS393276 WVO393276 G458812 JC458812 SY458812 ACU458812 AMQ458812 AWM458812 BGI458812 BQE458812 CAA458812 CJW458812 CTS458812 DDO458812 DNK458812 DXG458812 EHC458812 EQY458812 FAU458812 FKQ458812 FUM458812 GEI458812 GOE458812 GYA458812 HHW458812 HRS458812 IBO458812 ILK458812 IVG458812 JFC458812 JOY458812 JYU458812 KIQ458812 KSM458812 LCI458812 LME458812 LWA458812 MFW458812 MPS458812 MZO458812 NJK458812 NTG458812 ODC458812 OMY458812 OWU458812 PGQ458812 PQM458812 QAI458812 QKE458812 QUA458812 RDW458812 RNS458812 RXO458812 SHK458812 SRG458812 TBC458812 TKY458812 TUU458812 UEQ458812 UOM458812 UYI458812 VIE458812 VSA458812 WBW458812 WLS458812 WVO458812 G524348 JC524348 SY524348 ACU524348 AMQ524348 AWM524348 BGI524348 BQE524348 CAA524348 CJW524348 CTS524348 DDO524348 DNK524348 DXG524348 EHC524348 EQY524348 FAU524348 FKQ524348 FUM524348 GEI524348 GOE524348 GYA524348 HHW524348 HRS524348 IBO524348 ILK524348 IVG524348 JFC524348 JOY524348 JYU524348 KIQ524348 KSM524348 LCI524348 LME524348 LWA524348 MFW524348 MPS524348 MZO524348 NJK524348 NTG524348 ODC524348 OMY524348 OWU524348 PGQ524348 PQM524348 QAI524348 QKE524348 QUA524348 RDW524348 RNS524348 RXO524348 SHK524348 SRG524348 TBC524348 TKY524348 TUU524348 UEQ524348 UOM524348 UYI524348 VIE524348 VSA524348 WBW524348 WLS524348 WVO524348 G589884 JC589884 SY589884 ACU589884 AMQ589884 AWM589884 BGI589884 BQE589884 CAA589884 CJW589884 CTS589884 DDO589884 DNK589884 DXG589884 EHC589884 EQY589884 FAU589884 FKQ589884 FUM589884 GEI589884 GOE589884 GYA589884 HHW589884 HRS589884 IBO589884 ILK589884 IVG589884 JFC589884 JOY589884 JYU589884 KIQ589884 KSM589884 LCI589884 LME589884 LWA589884 MFW589884 MPS589884 MZO589884 NJK589884 NTG589884 ODC589884 OMY589884 OWU589884 PGQ589884 PQM589884 QAI589884 QKE589884 QUA589884 RDW589884 RNS589884 RXO589884 SHK589884 SRG589884 TBC589884 TKY589884 TUU589884 UEQ589884 UOM589884 UYI589884 VIE589884 VSA589884 WBW589884 WLS589884 WVO589884 G655420 JC655420 SY655420 ACU655420 AMQ655420 AWM655420 BGI655420 BQE655420 CAA655420 CJW655420 CTS655420 DDO655420 DNK655420 DXG655420 EHC655420 EQY655420 FAU655420 FKQ655420 FUM655420 GEI655420 GOE655420 GYA655420 HHW655420 HRS655420 IBO655420 ILK655420 IVG655420 JFC655420 JOY655420 JYU655420 KIQ655420 KSM655420 LCI655420 LME655420 LWA655420 MFW655420 MPS655420 MZO655420 NJK655420 NTG655420 ODC655420 OMY655420 OWU655420 PGQ655420 PQM655420 QAI655420 QKE655420 QUA655420 RDW655420 RNS655420 RXO655420 SHK655420 SRG655420 TBC655420 TKY655420 TUU655420 UEQ655420 UOM655420 UYI655420 VIE655420 VSA655420 WBW655420 WLS655420 WVO655420 G720956 JC720956 SY720956 ACU720956 AMQ720956 AWM720956 BGI720956 BQE720956 CAA720956 CJW720956 CTS720956 DDO720956 DNK720956 DXG720956 EHC720956 EQY720956 FAU720956 FKQ720956 FUM720956 GEI720956 GOE720956 GYA720956 HHW720956 HRS720956 IBO720956 ILK720956 IVG720956 JFC720956 JOY720956 JYU720956 KIQ720956 KSM720956 LCI720956 LME720956 LWA720956 MFW720956 MPS720956 MZO720956 NJK720956 NTG720956 ODC720956 OMY720956 OWU720956 PGQ720956 PQM720956 QAI720956 QKE720956 QUA720956 RDW720956 RNS720956 RXO720956 SHK720956 SRG720956 TBC720956 TKY720956 TUU720956 UEQ720956 UOM720956 UYI720956 VIE720956 VSA720956 WBW720956 WLS720956 WVO720956 G786492 JC786492 SY786492 ACU786492 AMQ786492 AWM786492 BGI786492 BQE786492 CAA786492 CJW786492 CTS786492 DDO786492 DNK786492 DXG786492 EHC786492 EQY786492 FAU786492 FKQ786492 FUM786492 GEI786492 GOE786492 GYA786492 HHW786492 HRS786492 IBO786492 ILK786492 IVG786492 JFC786492 JOY786492 JYU786492 KIQ786492 KSM786492 LCI786492 LME786492 LWA786492 MFW786492 MPS786492 MZO786492 NJK786492 NTG786492 ODC786492 OMY786492 OWU786492 PGQ786492 PQM786492 QAI786492 QKE786492 QUA786492 RDW786492 RNS786492 RXO786492 SHK786492 SRG786492 TBC786492 TKY786492 TUU786492 UEQ786492 UOM786492 UYI786492 VIE786492 VSA786492 WBW786492 WLS786492 WVO786492 G852028 JC852028 SY852028 ACU852028 AMQ852028 AWM852028 BGI852028 BQE852028 CAA852028 CJW852028 CTS852028 DDO852028 DNK852028 DXG852028 EHC852028 EQY852028 FAU852028 FKQ852028 FUM852028 GEI852028 GOE852028 GYA852028 HHW852028 HRS852028 IBO852028 ILK852028 IVG852028 JFC852028 JOY852028 JYU852028 KIQ852028 KSM852028 LCI852028 LME852028 LWA852028 MFW852028 MPS852028 MZO852028 NJK852028 NTG852028 ODC852028 OMY852028 OWU852028 PGQ852028 PQM852028 QAI852028 QKE852028 QUA852028 RDW852028 RNS852028 RXO852028 SHK852028 SRG852028 TBC852028 TKY852028 TUU852028 UEQ852028 UOM852028 UYI852028 VIE852028 VSA852028 WBW852028 WLS852028 WVO852028 G917564 JC917564 SY917564 ACU917564 AMQ917564 AWM917564 BGI917564 BQE917564 CAA917564 CJW917564 CTS917564 DDO917564 DNK917564 DXG917564 EHC917564 EQY917564 FAU917564 FKQ917564 FUM917564 GEI917564 GOE917564 GYA917564 HHW917564 HRS917564 IBO917564 ILK917564 IVG917564 JFC917564 JOY917564 JYU917564 KIQ917564 KSM917564 LCI917564 LME917564 LWA917564 MFW917564 MPS917564 MZO917564 NJK917564 NTG917564 ODC917564 OMY917564 OWU917564 PGQ917564 PQM917564 QAI917564 QKE917564 QUA917564 RDW917564 RNS917564 RXO917564 SHK917564 SRG917564 TBC917564 TKY917564 TUU917564 UEQ917564 UOM917564 UYI917564 VIE917564 VSA917564 WBW917564 WLS917564 WVO917564 G983100 JC983100 SY983100 ACU983100 AMQ983100 AWM983100 BGI983100 BQE983100 CAA983100 CJW983100 CTS983100 DDO983100 DNK983100 DXG983100 EHC983100 EQY983100 FAU983100 FKQ983100 FUM983100 GEI983100 GOE983100 GYA983100 HHW983100 HRS983100 IBO983100 ILK983100 IVG983100 JFC983100 JOY983100 JYU983100 KIQ983100 KSM983100 LCI983100 LME983100 LWA983100 MFW983100 MPS983100 MZO983100 NJK983100 NTG983100 ODC983100 OMY983100 OWU983100 PGQ983100 PQM983100 QAI983100 QKE983100 QUA983100 RDW983100 RNS983100 RXO983100 SHK983100 SRG983100 TBC983100 TKY983100 TUU983100 UEQ983100 UOM983100 UYI983100 VIE983100 VSA983100 WBW983100 WLS983100 WVO983100 G3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06 JC65506 SY65506 ACU65506 AMQ65506 AWM65506 BGI65506 BQE65506 CAA65506 CJW65506 CTS65506 DDO65506 DNK65506 DXG65506 EHC65506 EQY65506 FAU65506 FKQ65506 FUM65506 GEI65506 GOE65506 GYA65506 HHW65506 HRS65506 IBO65506 ILK65506 IVG65506 JFC65506 JOY65506 JYU65506 KIQ65506 KSM65506 LCI65506 LME65506 LWA65506 MFW65506 MPS65506 MZO65506 NJK65506 NTG65506 ODC65506 OMY65506 OWU65506 PGQ65506 PQM65506 QAI65506 QKE65506 QUA65506 RDW65506 RNS65506 RXO65506 SHK65506 SRG65506 TBC65506 TKY65506 TUU65506 UEQ65506 UOM65506 UYI65506 VIE65506 VSA65506 WBW65506 WLS65506 WVO65506 G131042 JC131042 SY131042 ACU131042 AMQ131042 AWM131042 BGI131042 BQE131042 CAA131042 CJW131042 CTS131042 DDO131042 DNK131042 DXG131042 EHC131042 EQY131042 FAU131042 FKQ131042 FUM131042 GEI131042 GOE131042 GYA131042 HHW131042 HRS131042 IBO131042 ILK131042 IVG131042 JFC131042 JOY131042 JYU131042 KIQ131042 KSM131042 LCI131042 LME131042 LWA131042 MFW131042 MPS131042 MZO131042 NJK131042 NTG131042 ODC131042 OMY131042 OWU131042 PGQ131042 PQM131042 QAI131042 QKE131042 QUA131042 RDW131042 RNS131042 RXO131042 SHK131042 SRG131042 TBC131042 TKY131042 TUU131042 UEQ131042 UOM131042 UYI131042 VIE131042 VSA131042 WBW131042 WLS131042 WVO131042 G196578 JC196578 SY196578 ACU196578 AMQ196578 AWM196578 BGI196578 BQE196578 CAA196578 CJW196578 CTS196578 DDO196578 DNK196578 DXG196578 EHC196578 EQY196578 FAU196578 FKQ196578 FUM196578 GEI196578 GOE196578 GYA196578 HHW196578 HRS196578 IBO196578 ILK196578 IVG196578 JFC196578 JOY196578 JYU196578 KIQ196578 KSM196578 LCI196578 LME196578 LWA196578 MFW196578 MPS196578 MZO196578 NJK196578 NTG196578 ODC196578 OMY196578 OWU196578 PGQ196578 PQM196578 QAI196578 QKE196578 QUA196578 RDW196578 RNS196578 RXO196578 SHK196578 SRG196578 TBC196578 TKY196578 TUU196578 UEQ196578 UOM196578 UYI196578 VIE196578 VSA196578 WBW196578 WLS196578 WVO196578 G262114 JC262114 SY262114 ACU262114 AMQ262114 AWM262114 BGI262114 BQE262114 CAA262114 CJW262114 CTS262114 DDO262114 DNK262114 DXG262114 EHC262114 EQY262114 FAU262114 FKQ262114 FUM262114 GEI262114 GOE262114 GYA262114 HHW262114 HRS262114 IBO262114 ILK262114 IVG262114 JFC262114 JOY262114 JYU262114 KIQ262114 KSM262114 LCI262114 LME262114 LWA262114 MFW262114 MPS262114 MZO262114 NJK262114 NTG262114 ODC262114 OMY262114 OWU262114 PGQ262114 PQM262114 QAI262114 QKE262114 QUA262114 RDW262114 RNS262114 RXO262114 SHK262114 SRG262114 TBC262114 TKY262114 TUU262114 UEQ262114 UOM262114 UYI262114 VIE262114 VSA262114 WBW262114 WLS262114 WVO262114 G327650 JC327650 SY327650 ACU327650 AMQ327650 AWM327650 BGI327650 BQE327650 CAA327650 CJW327650 CTS327650 DDO327650 DNK327650 DXG327650 EHC327650 EQY327650 FAU327650 FKQ327650 FUM327650 GEI327650 GOE327650 GYA327650 HHW327650 HRS327650 IBO327650 ILK327650 IVG327650 JFC327650 JOY327650 JYU327650 KIQ327650 KSM327650 LCI327650 LME327650 LWA327650 MFW327650 MPS327650 MZO327650 NJK327650 NTG327650 ODC327650 OMY327650 OWU327650 PGQ327650 PQM327650 QAI327650 QKE327650 QUA327650 RDW327650 RNS327650 RXO327650 SHK327650 SRG327650 TBC327650 TKY327650 TUU327650 UEQ327650 UOM327650 UYI327650 VIE327650 VSA327650 WBW327650 WLS327650 WVO327650 G393186 JC393186 SY393186 ACU393186 AMQ393186 AWM393186 BGI393186 BQE393186 CAA393186 CJW393186 CTS393186 DDO393186 DNK393186 DXG393186 EHC393186 EQY393186 FAU393186 FKQ393186 FUM393186 GEI393186 GOE393186 GYA393186 HHW393186 HRS393186 IBO393186 ILK393186 IVG393186 JFC393186 JOY393186 JYU393186 KIQ393186 KSM393186 LCI393186 LME393186 LWA393186 MFW393186 MPS393186 MZO393186 NJK393186 NTG393186 ODC393186 OMY393186 OWU393186 PGQ393186 PQM393186 QAI393186 QKE393186 QUA393186 RDW393186 RNS393186 RXO393186 SHK393186 SRG393186 TBC393186 TKY393186 TUU393186 UEQ393186 UOM393186 UYI393186 VIE393186 VSA393186 WBW393186 WLS393186 WVO393186 G458722 JC458722 SY458722 ACU458722 AMQ458722 AWM458722 BGI458722 BQE458722 CAA458722 CJW458722 CTS458722 DDO458722 DNK458722 DXG458722 EHC458722 EQY458722 FAU458722 FKQ458722 FUM458722 GEI458722 GOE458722 GYA458722 HHW458722 HRS458722 IBO458722 ILK458722 IVG458722 JFC458722 JOY458722 JYU458722 KIQ458722 KSM458722 LCI458722 LME458722 LWA458722 MFW458722 MPS458722 MZO458722 NJK458722 NTG458722 ODC458722 OMY458722 OWU458722 PGQ458722 PQM458722 QAI458722 QKE458722 QUA458722 RDW458722 RNS458722 RXO458722 SHK458722 SRG458722 TBC458722 TKY458722 TUU458722 UEQ458722 UOM458722 UYI458722 VIE458722 VSA458722 WBW458722 WLS458722 WVO458722 G524258 JC524258 SY524258 ACU524258 AMQ524258 AWM524258 BGI524258 BQE524258 CAA524258 CJW524258 CTS524258 DDO524258 DNK524258 DXG524258 EHC524258 EQY524258 FAU524258 FKQ524258 FUM524258 GEI524258 GOE524258 GYA524258 HHW524258 HRS524258 IBO524258 ILK524258 IVG524258 JFC524258 JOY524258 JYU524258 KIQ524258 KSM524258 LCI524258 LME524258 LWA524258 MFW524258 MPS524258 MZO524258 NJK524258 NTG524258 ODC524258 OMY524258 OWU524258 PGQ524258 PQM524258 QAI524258 QKE524258 QUA524258 RDW524258 RNS524258 RXO524258 SHK524258 SRG524258 TBC524258 TKY524258 TUU524258 UEQ524258 UOM524258 UYI524258 VIE524258 VSA524258 WBW524258 WLS524258 WVO524258 G589794 JC589794 SY589794 ACU589794 AMQ589794 AWM589794 BGI589794 BQE589794 CAA589794 CJW589794 CTS589794 DDO589794 DNK589794 DXG589794 EHC589794 EQY589794 FAU589794 FKQ589794 FUM589794 GEI589794 GOE589794 GYA589794 HHW589794 HRS589794 IBO589794 ILK589794 IVG589794 JFC589794 JOY589794 JYU589794 KIQ589794 KSM589794 LCI589794 LME589794 LWA589794 MFW589794 MPS589794 MZO589794 NJK589794 NTG589794 ODC589794 OMY589794 OWU589794 PGQ589794 PQM589794 QAI589794 QKE589794 QUA589794 RDW589794 RNS589794 RXO589794 SHK589794 SRG589794 TBC589794 TKY589794 TUU589794 UEQ589794 UOM589794 UYI589794 VIE589794 VSA589794 WBW589794 WLS589794 WVO589794 G655330 JC655330 SY655330 ACU655330 AMQ655330 AWM655330 BGI655330 BQE655330 CAA655330 CJW655330 CTS655330 DDO655330 DNK655330 DXG655330 EHC655330 EQY655330 FAU655330 FKQ655330 FUM655330 GEI655330 GOE655330 GYA655330 HHW655330 HRS655330 IBO655330 ILK655330 IVG655330 JFC655330 JOY655330 JYU655330 KIQ655330 KSM655330 LCI655330 LME655330 LWA655330 MFW655330 MPS655330 MZO655330 NJK655330 NTG655330 ODC655330 OMY655330 OWU655330 PGQ655330 PQM655330 QAI655330 QKE655330 QUA655330 RDW655330 RNS655330 RXO655330 SHK655330 SRG655330 TBC655330 TKY655330 TUU655330 UEQ655330 UOM655330 UYI655330 VIE655330 VSA655330 WBW655330 WLS655330 WVO655330 G720866 JC720866 SY720866 ACU720866 AMQ720866 AWM720866 BGI720866 BQE720866 CAA720866 CJW720866 CTS720866 DDO720866 DNK720866 DXG720866 EHC720866 EQY720866 FAU720866 FKQ720866 FUM720866 GEI720866 GOE720866 GYA720866 HHW720866 HRS720866 IBO720866 ILK720866 IVG720866 JFC720866 JOY720866 JYU720866 KIQ720866 KSM720866 LCI720866 LME720866 LWA720866 MFW720866 MPS720866 MZO720866 NJK720866 NTG720866 ODC720866 OMY720866 OWU720866 PGQ720866 PQM720866 QAI720866 QKE720866 QUA720866 RDW720866 RNS720866 RXO720866 SHK720866 SRG720866 TBC720866 TKY720866 TUU720866 UEQ720866 UOM720866 UYI720866 VIE720866 VSA720866 WBW720866 WLS720866 WVO720866 G786402 JC786402 SY786402 ACU786402 AMQ786402 AWM786402 BGI786402 BQE786402 CAA786402 CJW786402 CTS786402 DDO786402 DNK786402 DXG786402 EHC786402 EQY786402 FAU786402 FKQ786402 FUM786402 GEI786402 GOE786402 GYA786402 HHW786402 HRS786402 IBO786402 ILK786402 IVG786402 JFC786402 JOY786402 JYU786402 KIQ786402 KSM786402 LCI786402 LME786402 LWA786402 MFW786402 MPS786402 MZO786402 NJK786402 NTG786402 ODC786402 OMY786402 OWU786402 PGQ786402 PQM786402 QAI786402 QKE786402 QUA786402 RDW786402 RNS786402 RXO786402 SHK786402 SRG786402 TBC786402 TKY786402 TUU786402 UEQ786402 UOM786402 UYI786402 VIE786402 VSA786402 WBW786402 WLS786402 WVO786402 G851938 JC851938 SY851938 ACU851938 AMQ851938 AWM851938 BGI851938 BQE851938 CAA851938 CJW851938 CTS851938 DDO851938 DNK851938 DXG851938 EHC851938 EQY851938 FAU851938 FKQ851938 FUM851938 GEI851938 GOE851938 GYA851938 HHW851938 HRS851938 IBO851938 ILK851938 IVG851938 JFC851938 JOY851938 JYU851938 KIQ851938 KSM851938 LCI851938 LME851938 LWA851938 MFW851938 MPS851938 MZO851938 NJK851938 NTG851938 ODC851938 OMY851938 OWU851938 PGQ851938 PQM851938 QAI851938 QKE851938 QUA851938 RDW851938 RNS851938 RXO851938 SHK851938 SRG851938 TBC851938 TKY851938 TUU851938 UEQ851938 UOM851938 UYI851938 VIE851938 VSA851938 WBW851938 WLS851938 WVO851938 G917474 JC917474 SY917474 ACU917474 AMQ917474 AWM917474 BGI917474 BQE917474 CAA917474 CJW917474 CTS917474 DDO917474 DNK917474 DXG917474 EHC917474 EQY917474 FAU917474 FKQ917474 FUM917474 GEI917474 GOE917474 GYA917474 HHW917474 HRS917474 IBO917474 ILK917474 IVG917474 JFC917474 JOY917474 JYU917474 KIQ917474 KSM917474 LCI917474 LME917474 LWA917474 MFW917474 MPS917474 MZO917474 NJK917474 NTG917474 ODC917474 OMY917474 OWU917474 PGQ917474 PQM917474 QAI917474 QKE917474 QUA917474 RDW917474 RNS917474 RXO917474 SHK917474 SRG917474 TBC917474 TKY917474 TUU917474 UEQ917474 UOM917474 UYI917474 VIE917474 VSA917474 WBW917474 WLS917474 WVO917474 G983010 JC983010 SY983010 ACU983010 AMQ983010 AWM983010 BGI983010 BQE983010 CAA983010 CJW983010 CTS983010 DDO983010 DNK983010 DXG983010 EHC983010 EQY983010 FAU983010 FKQ983010 FUM983010 GEI983010 GOE983010 GYA983010 HHW983010 HRS983010 IBO983010 ILK983010 IVG983010 JFC983010 JOY983010 JYU983010 KIQ983010 KSM983010 LCI983010 LME983010 LWA983010 MFW983010 MPS983010 MZO983010 NJK983010 NTG983010 ODC983010 OMY983010 OWU983010 PGQ983010 PQM983010 QAI983010 QKE983010 QUA983010 RDW983010 RNS983010 RXO983010 SHK983010 SRG983010 TBC983010 TKY983010 TUU983010 UEQ983010 UOM983010 UYI983010 VIE983010 VSA983010 WBW983010 WLS983010 WVO983010" xr:uid="{00000000-0002-0000-0300-000000000000}">
      <formula1>$AI$4:$AI$9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6</xdr:col>
                    <xdr:colOff>66675</xdr:colOff>
                    <xdr:row>6</xdr:row>
                    <xdr:rowOff>19050</xdr:rowOff>
                  </from>
                  <to>
                    <xdr:col>14</xdr:col>
                    <xdr:colOff>752475</xdr:colOff>
                    <xdr:row>7</xdr:row>
                    <xdr:rowOff>19050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5</xdr:col>
                    <xdr:colOff>647700</xdr:colOff>
                    <xdr:row>8</xdr:row>
                    <xdr:rowOff>9525</xdr:rowOff>
                  </from>
                  <to>
                    <xdr:col>14</xdr:col>
                    <xdr:colOff>742950</xdr:colOff>
                    <xdr:row>9</xdr:row>
                    <xdr:rowOff>9525</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352425</xdr:colOff>
                    <xdr:row>10</xdr:row>
                    <xdr:rowOff>9525</xdr:rowOff>
                  </from>
                  <to>
                    <xdr:col>14</xdr:col>
                    <xdr:colOff>733425</xdr:colOff>
                    <xdr:row>11</xdr:row>
                    <xdr:rowOff>9525</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6</xdr:col>
                    <xdr:colOff>114300</xdr:colOff>
                    <xdr:row>36</xdr:row>
                    <xdr:rowOff>19050</xdr:rowOff>
                  </from>
                  <to>
                    <xdr:col>14</xdr:col>
                    <xdr:colOff>762000</xdr:colOff>
                    <xdr:row>37</xdr:row>
                    <xdr:rowOff>47625</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657225</xdr:colOff>
                    <xdr:row>38</xdr:row>
                    <xdr:rowOff>19050</xdr:rowOff>
                  </from>
                  <to>
                    <xdr:col>14</xdr:col>
                    <xdr:colOff>742950</xdr:colOff>
                    <xdr:row>39</xdr:row>
                    <xdr:rowOff>47625</xdr:rowOff>
                  </to>
                </anchor>
              </controlPr>
            </control>
          </mc:Choice>
        </mc:AlternateContent>
        <mc:AlternateContent xmlns:mc="http://schemas.openxmlformats.org/markup-compatibility/2006">
          <mc:Choice Requires="x14">
            <control shapeId="2054" r:id="rId9" name="Drop Down 6">
              <controlPr defaultSize="0" autoLine="0" autoPict="0">
                <anchor moveWithCells="1">
                  <from>
                    <xdr:col>5</xdr:col>
                    <xdr:colOff>400050</xdr:colOff>
                    <xdr:row>40</xdr:row>
                    <xdr:rowOff>57150</xdr:rowOff>
                  </from>
                  <to>
                    <xdr:col>14</xdr:col>
                    <xdr:colOff>733425</xdr:colOff>
                    <xdr:row>41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289"/>
  <sheetViews>
    <sheetView topLeftCell="K1" workbookViewId="0">
      <selection activeCell="AG3" sqref="AG3:AG5"/>
    </sheetView>
  </sheetViews>
  <sheetFormatPr defaultRowHeight="14.25" x14ac:dyDescent="0.2"/>
  <cols>
    <col min="1" max="1" width="39" customWidth="1"/>
    <col min="2" max="2" width="9.5" customWidth="1"/>
    <col min="3" max="3" width="9.25" customWidth="1"/>
    <col min="4" max="4" width="24" customWidth="1"/>
    <col min="5" max="5" width="23.25" customWidth="1"/>
    <col min="6" max="6" width="11.5" customWidth="1"/>
    <col min="7" max="7" width="19.625" bestFit="1" customWidth="1"/>
    <col min="8" max="8" width="13" customWidth="1"/>
    <col min="9" max="9" width="22.5" customWidth="1"/>
    <col min="10" max="10" width="13" customWidth="1"/>
    <col min="11" max="11" width="24" customWidth="1"/>
    <col min="12" max="12" width="2.75" customWidth="1"/>
    <col min="13" max="13" width="8.125" customWidth="1"/>
    <col min="14" max="14" width="2.375" customWidth="1"/>
    <col min="15" max="15" width="18" customWidth="1"/>
    <col min="16" max="16" width="2.25" customWidth="1"/>
    <col min="17" max="17" width="13.75" bestFit="1" customWidth="1"/>
    <col min="18" max="18" width="2.25" customWidth="1"/>
    <col min="19" max="19" width="13.75" customWidth="1"/>
    <col min="20" max="20" width="2.25" customWidth="1"/>
    <col min="21" max="21" width="21" customWidth="1"/>
    <col min="22" max="22" width="2.25" customWidth="1"/>
    <col min="23" max="23" width="21.25" customWidth="1"/>
    <col min="24" max="24" width="2.125" customWidth="1"/>
    <col min="25" max="25" width="16.75" bestFit="1" customWidth="1"/>
    <col min="26" max="26" width="2" customWidth="1"/>
    <col min="27" max="27" width="22" bestFit="1" customWidth="1"/>
    <col min="28" max="28" width="2" customWidth="1"/>
    <col min="29" max="29" width="28.375" bestFit="1" customWidth="1"/>
    <col min="30" max="30" width="2" customWidth="1"/>
    <col min="31" max="31" width="10.75" customWidth="1"/>
    <col min="32" max="32" width="2" customWidth="1"/>
    <col min="33" max="33" width="14.125" bestFit="1" customWidth="1"/>
    <col min="34" max="34" width="2" customWidth="1"/>
    <col min="35" max="35" width="15.5" bestFit="1" customWidth="1"/>
    <col min="36" max="36" width="2" customWidth="1"/>
    <col min="37" max="37" width="21" bestFit="1" customWidth="1"/>
    <col min="38" max="38" width="2.625" bestFit="1" customWidth="1"/>
    <col min="39" max="39" width="21.25" bestFit="1" customWidth="1"/>
    <col min="40" max="40" width="2" customWidth="1"/>
    <col min="44" max="44" width="22.5" bestFit="1" customWidth="1"/>
    <col min="45" max="45" width="10" customWidth="1"/>
    <col min="46" max="46" width="15.5" bestFit="1" customWidth="1"/>
    <col min="47" max="47" width="2" customWidth="1"/>
    <col min="48" max="48" width="26.5" bestFit="1" customWidth="1"/>
    <col min="49" max="49" width="2" customWidth="1"/>
  </cols>
  <sheetData>
    <row r="1" spans="1:49" ht="36" customHeight="1" thickBot="1" x14ac:dyDescent="0.3">
      <c r="A1" s="13" t="s">
        <v>221</v>
      </c>
      <c r="B1" s="228" t="s">
        <v>222</v>
      </c>
      <c r="C1" s="229"/>
      <c r="D1" s="230"/>
      <c r="E1" s="6" t="s">
        <v>223</v>
      </c>
      <c r="F1" s="6" t="s">
        <v>224</v>
      </c>
      <c r="G1" s="13" t="s">
        <v>225</v>
      </c>
      <c r="H1" s="23" t="s">
        <v>226</v>
      </c>
      <c r="I1" s="27" t="s">
        <v>227</v>
      </c>
      <c r="J1" s="27" t="s">
        <v>228</v>
      </c>
      <c r="K1" s="227" t="s">
        <v>229</v>
      </c>
      <c r="L1" s="2"/>
      <c r="M1" s="226" t="s">
        <v>230</v>
      </c>
      <c r="N1" s="3"/>
      <c r="O1" s="226" t="s">
        <v>231</v>
      </c>
      <c r="P1" s="3"/>
      <c r="Q1" s="226" t="s">
        <v>232</v>
      </c>
      <c r="R1" s="3"/>
      <c r="S1" s="226" t="s">
        <v>233</v>
      </c>
      <c r="T1" s="3"/>
      <c r="U1" s="226" t="s">
        <v>234</v>
      </c>
      <c r="V1" s="3"/>
      <c r="W1" s="226" t="s">
        <v>235</v>
      </c>
      <c r="X1" s="3"/>
      <c r="Y1" s="226" t="s">
        <v>19</v>
      </c>
      <c r="Z1" s="3"/>
      <c r="AA1" s="226" t="s">
        <v>21</v>
      </c>
      <c r="AB1" s="3"/>
      <c r="AC1" s="226" t="s">
        <v>23</v>
      </c>
      <c r="AD1" s="3"/>
      <c r="AE1" s="226" t="s">
        <v>236</v>
      </c>
      <c r="AF1" s="3"/>
      <c r="AG1" s="226" t="s">
        <v>237</v>
      </c>
      <c r="AH1" s="3"/>
      <c r="AI1" s="226" t="s">
        <v>238</v>
      </c>
      <c r="AJ1" s="3"/>
      <c r="AK1" s="226" t="s">
        <v>239</v>
      </c>
      <c r="AL1" s="3"/>
      <c r="AM1" s="226" t="s">
        <v>240</v>
      </c>
      <c r="AN1" s="3"/>
      <c r="AO1" s="226" t="s">
        <v>241</v>
      </c>
      <c r="AQ1" s="226" t="s">
        <v>242</v>
      </c>
      <c r="AR1" s="226" t="s">
        <v>243</v>
      </c>
      <c r="AS1" s="226" t="s">
        <v>244</v>
      </c>
      <c r="AT1" s="225" t="s">
        <v>245</v>
      </c>
      <c r="AU1" s="3"/>
      <c r="AV1" s="225" t="s">
        <v>246</v>
      </c>
      <c r="AW1" s="3"/>
    </row>
    <row r="2" spans="1:49" ht="14.25" customHeight="1" x14ac:dyDescent="0.25">
      <c r="A2" s="218" t="s">
        <v>247</v>
      </c>
      <c r="B2" s="14" t="s">
        <v>248</v>
      </c>
      <c r="E2" s="17" t="s">
        <v>249</v>
      </c>
      <c r="F2" s="5">
        <v>977.00400000000002</v>
      </c>
      <c r="G2" s="20" t="s">
        <v>250</v>
      </c>
      <c r="H2" s="231" t="s">
        <v>251</v>
      </c>
      <c r="I2" s="28">
        <f>_xlfn.IFNA(VLOOKUP(StopCodes,[3]!RangeStopCode,2,FALSE),"No Previous Rate")</f>
        <v>1028.5866847872001</v>
      </c>
      <c r="J2" s="29">
        <f t="shared" ref="J2:J65" si="0">IF(I2="No Previous Rate","N/A",I2/F2)</f>
        <v>1.0527968000000001</v>
      </c>
      <c r="K2" s="227"/>
      <c r="L2" s="2"/>
      <c r="M2" s="226"/>
      <c r="N2" s="3"/>
      <c r="O2" s="226"/>
      <c r="P2" s="3"/>
      <c r="Q2" s="226"/>
      <c r="R2" s="3"/>
      <c r="S2" s="226"/>
      <c r="T2" s="3"/>
      <c r="U2" s="226"/>
      <c r="V2" s="3"/>
      <c r="W2" s="226"/>
      <c r="X2" s="3"/>
      <c r="Y2" s="226"/>
      <c r="Z2" s="3"/>
      <c r="AA2" s="226"/>
      <c r="AB2" s="3"/>
      <c r="AC2" s="226"/>
      <c r="AD2" s="3"/>
      <c r="AE2" s="226"/>
      <c r="AF2" s="3"/>
      <c r="AG2" s="226"/>
      <c r="AH2" s="3"/>
      <c r="AI2" s="226"/>
      <c r="AJ2" s="3"/>
      <c r="AK2" s="226"/>
      <c r="AL2" s="3"/>
      <c r="AM2" s="226"/>
      <c r="AN2" s="3"/>
      <c r="AO2" s="226"/>
      <c r="AQ2" s="226"/>
      <c r="AR2" s="226"/>
      <c r="AS2" s="226"/>
      <c r="AT2" s="225"/>
      <c r="AU2" s="3"/>
      <c r="AV2" s="225"/>
      <c r="AW2" s="3"/>
    </row>
    <row r="3" spans="1:49" ht="14.25" customHeight="1" x14ac:dyDescent="0.25">
      <c r="A3" s="219"/>
      <c r="B3" s="15" t="s">
        <v>252</v>
      </c>
      <c r="E3" s="18" t="s">
        <v>253</v>
      </c>
      <c r="F3" s="4">
        <v>1145.712</v>
      </c>
      <c r="G3" s="21" t="s">
        <v>250</v>
      </c>
      <c r="H3" s="212"/>
      <c r="I3" s="28">
        <f>_xlfn.IFNA(VLOOKUP(StopCodes,[3]!RangeStopCode,2,FALSE),"No Previous Rate")</f>
        <v>1206.2019273216001</v>
      </c>
      <c r="J3" s="29">
        <f t="shared" si="0"/>
        <v>1.0527968000000001</v>
      </c>
      <c r="K3" s="2"/>
      <c r="L3" s="2"/>
      <c r="M3" s="3"/>
      <c r="N3" s="3"/>
      <c r="O3" s="3"/>
      <c r="P3" s="3"/>
      <c r="Q3" s="3"/>
      <c r="R3" s="3"/>
      <c r="S3" s="3"/>
      <c r="T3" s="3"/>
      <c r="U3" s="3"/>
      <c r="V3" s="3"/>
      <c r="W3" s="3"/>
      <c r="X3" s="3"/>
      <c r="Y3" s="3"/>
      <c r="Z3" s="3"/>
      <c r="AA3" s="3"/>
      <c r="AB3" s="3"/>
      <c r="AC3" s="3"/>
      <c r="AD3" s="3"/>
      <c r="AE3" s="3"/>
      <c r="AF3" s="3"/>
      <c r="AG3" s="3"/>
      <c r="AH3" s="3"/>
      <c r="AI3" s="3"/>
      <c r="AJ3" s="3"/>
      <c r="AK3" s="3"/>
      <c r="AL3" s="3"/>
      <c r="AM3" s="3" t="s">
        <v>254</v>
      </c>
      <c r="AN3" s="3">
        <v>1</v>
      </c>
      <c r="AU3" s="3"/>
      <c r="AW3" s="3"/>
    </row>
    <row r="4" spans="1:49" ht="14.25" customHeight="1" x14ac:dyDescent="0.25">
      <c r="A4" s="219"/>
      <c r="B4" s="15" t="s">
        <v>255</v>
      </c>
      <c r="E4" s="18" t="s">
        <v>256</v>
      </c>
      <c r="F4" s="4">
        <v>2426.1839999999997</v>
      </c>
      <c r="G4" s="21" t="s">
        <v>250</v>
      </c>
      <c r="H4" s="212"/>
      <c r="I4" s="28">
        <f>_xlfn.IFNA(VLOOKUP(StopCodes,[3]!RangeStopCode,2,FALSE),"No Previous Rate")</f>
        <v>2554.2787514112001</v>
      </c>
      <c r="J4" s="29">
        <f t="shared" si="0"/>
        <v>1.0527968000000001</v>
      </c>
      <c r="K4" s="1" t="s">
        <v>257</v>
      </c>
      <c r="L4" s="1">
        <v>1</v>
      </c>
      <c r="M4" s="1">
        <v>150</v>
      </c>
      <c r="N4" s="1">
        <v>1</v>
      </c>
      <c r="O4" s="1" t="s">
        <v>258</v>
      </c>
      <c r="P4" s="1">
        <v>1</v>
      </c>
      <c r="Q4" s="1"/>
      <c r="R4" s="1"/>
      <c r="S4" s="1" t="s">
        <v>259</v>
      </c>
      <c r="T4" s="1">
        <v>5</v>
      </c>
      <c r="U4" s="1" t="s">
        <v>260</v>
      </c>
      <c r="V4" s="1">
        <v>5</v>
      </c>
      <c r="W4" s="1" t="s">
        <v>261</v>
      </c>
      <c r="X4" s="1"/>
      <c r="Y4" s="1" t="s">
        <v>20</v>
      </c>
      <c r="Z4" s="1">
        <v>2</v>
      </c>
      <c r="AA4" s="1" t="s">
        <v>22</v>
      </c>
      <c r="AB4" s="1">
        <v>1</v>
      </c>
      <c r="AC4" s="1" t="s">
        <v>20</v>
      </c>
      <c r="AD4" s="1"/>
      <c r="AE4" s="1" t="s">
        <v>262</v>
      </c>
      <c r="AF4" s="1">
        <v>1</v>
      </c>
      <c r="AG4" s="1" t="s">
        <v>20</v>
      </c>
      <c r="AH4" s="1">
        <v>5</v>
      </c>
      <c r="AI4" s="1" t="s">
        <v>263</v>
      </c>
      <c r="AJ4" s="1">
        <v>5</v>
      </c>
      <c r="AK4" s="1" t="s">
        <v>264</v>
      </c>
      <c r="AL4" s="1">
        <v>10</v>
      </c>
      <c r="AM4" s="1" t="s">
        <v>265</v>
      </c>
      <c r="AN4" s="1">
        <v>5</v>
      </c>
      <c r="AO4" s="1" t="s">
        <v>266</v>
      </c>
      <c r="AQ4" t="s">
        <v>267</v>
      </c>
      <c r="AR4" t="str">
        <f>A2</f>
        <v>Chambers and Covers</v>
      </c>
      <c r="AS4" s="9">
        <v>1</v>
      </c>
      <c r="AT4" t="s">
        <v>268</v>
      </c>
      <c r="AU4" s="1">
        <v>2</v>
      </c>
      <c r="AV4" t="s">
        <v>269</v>
      </c>
      <c r="AW4" s="1">
        <v>1</v>
      </c>
    </row>
    <row r="5" spans="1:49" ht="14.25" customHeight="1" x14ac:dyDescent="0.25">
      <c r="A5" s="219"/>
      <c r="B5" s="15" t="s">
        <v>270</v>
      </c>
      <c r="E5" s="18" t="s">
        <v>271</v>
      </c>
      <c r="F5" s="4">
        <v>6453.72</v>
      </c>
      <c r="G5" s="21" t="s">
        <v>250</v>
      </c>
      <c r="H5" s="212"/>
      <c r="I5" s="28">
        <f>_xlfn.IFNA(VLOOKUP(StopCodes,[3]!RangeStopCode,2,FALSE),"No Previous Rate")</f>
        <v>6794.4557640960002</v>
      </c>
      <c r="J5" s="29">
        <f t="shared" si="0"/>
        <v>1.0527968000000001</v>
      </c>
      <c r="K5" s="1" t="s">
        <v>272</v>
      </c>
      <c r="L5" s="1">
        <v>2</v>
      </c>
      <c r="M5" s="1">
        <v>225</v>
      </c>
      <c r="N5" s="1">
        <v>1</v>
      </c>
      <c r="O5" s="1" t="s">
        <v>273</v>
      </c>
      <c r="P5" s="1">
        <v>1</v>
      </c>
      <c r="Q5" s="1" t="s">
        <v>274</v>
      </c>
      <c r="R5" s="1">
        <v>5</v>
      </c>
      <c r="S5" s="1" t="s">
        <v>275</v>
      </c>
      <c r="T5" s="1">
        <v>3</v>
      </c>
      <c r="U5" s="1" t="s">
        <v>276</v>
      </c>
      <c r="V5" s="1">
        <v>2</v>
      </c>
      <c r="W5" s="1" t="s">
        <v>277</v>
      </c>
      <c r="X5" s="1"/>
      <c r="Y5" s="1" t="s">
        <v>24</v>
      </c>
      <c r="Z5" s="1">
        <v>1</v>
      </c>
      <c r="AA5" s="1" t="s">
        <v>278</v>
      </c>
      <c r="AB5" s="1">
        <v>2</v>
      </c>
      <c r="AC5" s="1" t="s">
        <v>24</v>
      </c>
      <c r="AD5" s="1"/>
      <c r="AE5" s="1" t="s">
        <v>279</v>
      </c>
      <c r="AF5" s="1">
        <v>3</v>
      </c>
      <c r="AG5" s="1" t="s">
        <v>24</v>
      </c>
      <c r="AH5" s="1">
        <v>2</v>
      </c>
      <c r="AI5" s="1" t="s">
        <v>280</v>
      </c>
      <c r="AJ5" s="1">
        <v>4</v>
      </c>
      <c r="AK5" s="1" t="s">
        <v>281</v>
      </c>
      <c r="AL5" s="1">
        <v>5</v>
      </c>
      <c r="AM5" s="1" t="s">
        <v>282</v>
      </c>
      <c r="AN5" s="1">
        <v>2</v>
      </c>
      <c r="AO5" s="1" t="s">
        <v>283</v>
      </c>
      <c r="AQ5" t="s">
        <v>284</v>
      </c>
      <c r="AR5" t="str">
        <f>A76</f>
        <v>Dropshafts</v>
      </c>
      <c r="AS5" s="9">
        <v>0.8</v>
      </c>
      <c r="AT5" t="s">
        <v>285</v>
      </c>
      <c r="AU5" s="1">
        <v>1</v>
      </c>
      <c r="AV5" t="s">
        <v>286</v>
      </c>
      <c r="AW5" s="1">
        <v>1</v>
      </c>
    </row>
    <row r="6" spans="1:49" ht="14.25" customHeight="1" x14ac:dyDescent="0.25">
      <c r="A6" s="219"/>
      <c r="B6" s="15" t="s">
        <v>287</v>
      </c>
      <c r="E6" s="18" t="s">
        <v>288</v>
      </c>
      <c r="F6" s="4">
        <v>3139.9920000000002</v>
      </c>
      <c r="G6" s="21" t="s">
        <v>250</v>
      </c>
      <c r="H6" s="212"/>
      <c r="I6" s="28">
        <f>_xlfn.IFNA(VLOOKUP(StopCodes,[3]!RangeStopCode,2,FALSE),"No Previous Rate")</f>
        <v>3305.7735296256001</v>
      </c>
      <c r="J6" s="29">
        <f t="shared" si="0"/>
        <v>1.0527967999999999</v>
      </c>
      <c r="K6" s="1" t="s">
        <v>289</v>
      </c>
      <c r="L6" s="1">
        <v>3</v>
      </c>
      <c r="M6" s="1">
        <v>300</v>
      </c>
      <c r="N6" s="1">
        <v>1</v>
      </c>
      <c r="O6" s="1" t="s">
        <v>290</v>
      </c>
      <c r="P6" s="1">
        <v>2</v>
      </c>
      <c r="Q6" s="1" t="s">
        <v>291</v>
      </c>
      <c r="R6" s="1">
        <v>4</v>
      </c>
      <c r="S6" s="1" t="s">
        <v>292</v>
      </c>
      <c r="T6" s="1">
        <v>1</v>
      </c>
      <c r="U6" s="1"/>
      <c r="V6" s="1"/>
      <c r="W6" s="1" t="s">
        <v>18</v>
      </c>
      <c r="X6" s="1"/>
      <c r="Y6" s="1" t="s">
        <v>293</v>
      </c>
      <c r="Z6" s="1">
        <v>3</v>
      </c>
      <c r="AA6" s="1" t="s">
        <v>294</v>
      </c>
      <c r="AB6" s="1">
        <v>2</v>
      </c>
      <c r="AC6" s="1"/>
      <c r="AD6" s="1"/>
      <c r="AE6" s="1" t="s">
        <v>295</v>
      </c>
      <c r="AF6" s="1">
        <v>3</v>
      </c>
      <c r="AG6" s="1"/>
      <c r="AH6" s="1"/>
      <c r="AI6" s="1" t="s">
        <v>296</v>
      </c>
      <c r="AJ6" s="1">
        <v>3</v>
      </c>
      <c r="AK6" s="1" t="s">
        <v>297</v>
      </c>
      <c r="AL6" s="1">
        <v>4</v>
      </c>
      <c r="AM6" s="1" t="s">
        <v>298</v>
      </c>
      <c r="AN6" s="1">
        <v>1</v>
      </c>
      <c r="AQ6" t="s">
        <v>299</v>
      </c>
      <c r="AR6" t="str">
        <f>A83</f>
        <v>Make Safe</v>
      </c>
      <c r="AS6" s="9">
        <v>0.6</v>
      </c>
      <c r="AT6" t="s">
        <v>300</v>
      </c>
      <c r="AU6" s="1">
        <v>1</v>
      </c>
      <c r="AV6" t="s">
        <v>301</v>
      </c>
      <c r="AW6" s="1">
        <v>2</v>
      </c>
    </row>
    <row r="7" spans="1:49" ht="14.25" customHeight="1" x14ac:dyDescent="0.25">
      <c r="A7" s="219"/>
      <c r="B7" s="15" t="s">
        <v>302</v>
      </c>
      <c r="E7" s="18" t="s">
        <v>303</v>
      </c>
      <c r="F7" s="4">
        <v>4564.655999999999</v>
      </c>
      <c r="G7" s="21" t="s">
        <v>250</v>
      </c>
      <c r="H7" s="212"/>
      <c r="I7" s="28">
        <f>_xlfn.IFNA(VLOOKUP(StopCodes,[3]!RangeStopCode,2,FALSE),"No Previous Rate")</f>
        <v>4805.6552299007999</v>
      </c>
      <c r="J7" s="29">
        <f t="shared" si="0"/>
        <v>1.0527968000000001</v>
      </c>
      <c r="K7" s="1" t="s">
        <v>304</v>
      </c>
      <c r="L7" s="1">
        <v>5</v>
      </c>
      <c r="M7" s="1">
        <v>375</v>
      </c>
      <c r="N7" s="1">
        <v>1</v>
      </c>
      <c r="O7" s="1" t="s">
        <v>305</v>
      </c>
      <c r="P7" s="1">
        <v>3</v>
      </c>
      <c r="Q7" s="1" t="s">
        <v>306</v>
      </c>
      <c r="R7" s="1">
        <v>3</v>
      </c>
      <c r="U7" s="1"/>
      <c r="V7" s="1"/>
      <c r="W7" s="1"/>
      <c r="X7" s="1"/>
      <c r="Y7" s="1"/>
      <c r="Z7" s="1"/>
      <c r="AA7" s="1" t="s">
        <v>307</v>
      </c>
      <c r="AB7" s="1">
        <v>3</v>
      </c>
      <c r="AC7" s="1"/>
      <c r="AD7" s="1"/>
      <c r="AE7" s="1"/>
      <c r="AF7" s="1"/>
      <c r="AG7" s="1"/>
      <c r="AH7" s="1"/>
      <c r="AI7" s="1" t="s">
        <v>308</v>
      </c>
      <c r="AJ7" s="1">
        <v>2</v>
      </c>
      <c r="AK7" s="1" t="s">
        <v>309</v>
      </c>
      <c r="AL7" s="1">
        <v>4</v>
      </c>
      <c r="AM7" s="1" t="s">
        <v>310</v>
      </c>
      <c r="AN7" s="1">
        <v>5</v>
      </c>
      <c r="AQ7" t="s">
        <v>311</v>
      </c>
      <c r="AR7" t="str">
        <f>A92</f>
        <v>Fencing</v>
      </c>
      <c r="AS7" s="9">
        <v>0.4</v>
      </c>
      <c r="AT7" t="s">
        <v>312</v>
      </c>
      <c r="AU7" s="1">
        <v>2</v>
      </c>
      <c r="AV7" t="s">
        <v>313</v>
      </c>
      <c r="AW7" s="1">
        <v>2</v>
      </c>
    </row>
    <row r="8" spans="1:49" ht="14.25" customHeight="1" x14ac:dyDescent="0.25">
      <c r="A8" s="219"/>
      <c r="B8" s="15" t="s">
        <v>314</v>
      </c>
      <c r="E8" s="18" t="s">
        <v>315</v>
      </c>
      <c r="F8" s="4">
        <v>118.908</v>
      </c>
      <c r="G8" s="21" t="s">
        <v>250</v>
      </c>
      <c r="H8" s="212"/>
      <c r="I8" s="28">
        <f>_xlfn.IFNA(VLOOKUP(StopCodes,[3]!RangeStopCode,2,FALSE),"No Previous Rate")</f>
        <v>125.18596189440001</v>
      </c>
      <c r="J8" s="29">
        <f t="shared" si="0"/>
        <v>1.0527968000000001</v>
      </c>
      <c r="K8" s="1"/>
      <c r="L8" s="1"/>
      <c r="M8" s="1">
        <v>450</v>
      </c>
      <c r="N8" s="1">
        <v>2</v>
      </c>
      <c r="O8" s="1" t="s">
        <v>316</v>
      </c>
      <c r="P8" s="1">
        <v>3</v>
      </c>
      <c r="Q8" s="1" t="s">
        <v>317</v>
      </c>
      <c r="R8" s="1">
        <v>2</v>
      </c>
      <c r="S8" s="1"/>
      <c r="T8" s="1"/>
      <c r="U8" s="1"/>
      <c r="V8" s="1"/>
      <c r="W8" s="1"/>
      <c r="X8" s="1"/>
      <c r="Y8" s="1"/>
      <c r="Z8" s="1"/>
      <c r="AA8" s="1" t="s">
        <v>318</v>
      </c>
      <c r="AB8" s="1">
        <v>3</v>
      </c>
      <c r="AC8" s="1"/>
      <c r="AD8" s="1"/>
      <c r="AE8" s="1"/>
      <c r="AF8" s="1"/>
      <c r="AG8" s="1"/>
      <c r="AH8" s="1"/>
      <c r="AI8" s="1" t="s">
        <v>319</v>
      </c>
      <c r="AJ8" s="1">
        <v>1</v>
      </c>
      <c r="AK8" s="1" t="s">
        <v>320</v>
      </c>
      <c r="AL8" s="1">
        <v>4</v>
      </c>
      <c r="AM8" s="1" t="s">
        <v>321</v>
      </c>
      <c r="AN8" s="1">
        <v>4</v>
      </c>
      <c r="AQ8" t="s">
        <v>322</v>
      </c>
      <c r="AR8" t="str">
        <f>A93</f>
        <v>GroundWorks Backfill</v>
      </c>
      <c r="AS8" s="9">
        <v>0.2</v>
      </c>
      <c r="AT8" t="s">
        <v>323</v>
      </c>
      <c r="AU8" s="1">
        <v>2</v>
      </c>
      <c r="AV8" t="s">
        <v>324</v>
      </c>
      <c r="AW8" s="1">
        <v>4</v>
      </c>
    </row>
    <row r="9" spans="1:49" ht="14.25" customHeight="1" x14ac:dyDescent="0.25">
      <c r="A9" s="219"/>
      <c r="B9" s="15" t="s">
        <v>325</v>
      </c>
      <c r="E9" s="18" t="s">
        <v>326</v>
      </c>
      <c r="F9" s="4">
        <v>138.024</v>
      </c>
      <c r="G9" s="21" t="s">
        <v>250</v>
      </c>
      <c r="H9" s="212"/>
      <c r="I9" s="28">
        <f>_xlfn.IFNA(VLOOKUP(StopCodes,[3]!RangeStopCode,2,FALSE),"No Previous Rate")</f>
        <v>145.31122552320002</v>
      </c>
      <c r="J9" s="29">
        <f t="shared" si="0"/>
        <v>1.0527968000000001</v>
      </c>
      <c r="K9" s="1"/>
      <c r="L9" s="1"/>
      <c r="M9" s="1">
        <v>525</v>
      </c>
      <c r="N9" s="1">
        <v>3</v>
      </c>
      <c r="O9" s="1" t="s">
        <v>327</v>
      </c>
      <c r="P9" s="1">
        <v>5</v>
      </c>
      <c r="Q9" s="1" t="s">
        <v>328</v>
      </c>
      <c r="R9" s="1">
        <v>2</v>
      </c>
      <c r="S9" s="1"/>
      <c r="T9" s="1"/>
      <c r="U9" s="1"/>
      <c r="V9" s="1"/>
      <c r="W9" s="1"/>
      <c r="X9" s="1"/>
      <c r="Y9" s="1"/>
      <c r="Z9" s="1"/>
      <c r="AA9" s="1" t="s">
        <v>329</v>
      </c>
      <c r="AB9" s="1">
        <v>4</v>
      </c>
      <c r="AC9" s="1"/>
      <c r="AD9" s="1"/>
      <c r="AE9" s="1"/>
      <c r="AF9" s="1"/>
      <c r="AG9" s="1"/>
      <c r="AH9" s="1"/>
      <c r="AI9" s="1"/>
      <c r="AJ9" s="1"/>
      <c r="AK9" s="1" t="s">
        <v>330</v>
      </c>
      <c r="AL9" s="1">
        <v>5</v>
      </c>
      <c r="AM9" s="1" t="s">
        <v>331</v>
      </c>
      <c r="AN9" s="1">
        <v>3</v>
      </c>
      <c r="AQ9" t="s">
        <v>332</v>
      </c>
      <c r="AR9" t="str">
        <f>A101</f>
        <v>Abandonment</v>
      </c>
      <c r="AS9" s="9">
        <v>0</v>
      </c>
      <c r="AT9" t="s">
        <v>333</v>
      </c>
      <c r="AU9" s="1">
        <v>3</v>
      </c>
      <c r="AV9" t="s">
        <v>334</v>
      </c>
      <c r="AW9" s="1">
        <v>3</v>
      </c>
    </row>
    <row r="10" spans="1:49" ht="14.25" customHeight="1" x14ac:dyDescent="0.25">
      <c r="A10" s="219"/>
      <c r="B10" s="15" t="s">
        <v>335</v>
      </c>
      <c r="E10" s="18" t="s">
        <v>336</v>
      </c>
      <c r="F10" s="4">
        <v>132.52799999999999</v>
      </c>
      <c r="G10" s="21" t="s">
        <v>250</v>
      </c>
      <c r="H10" s="212" t="s">
        <v>337</v>
      </c>
      <c r="I10" s="28">
        <f>_xlfn.IFNA(VLOOKUP(StopCodes,[3]!RangeStopCode,2,FALSE),"No Previous Rate")</f>
        <v>139.52505431039998</v>
      </c>
      <c r="J10" s="29">
        <f t="shared" si="0"/>
        <v>1.0527967999999999</v>
      </c>
      <c r="K10" s="1"/>
      <c r="L10" s="1"/>
      <c r="M10" s="1">
        <v>600</v>
      </c>
      <c r="N10" s="1">
        <v>5</v>
      </c>
      <c r="O10" s="1"/>
      <c r="P10" s="1"/>
      <c r="Q10" s="1" t="s">
        <v>338</v>
      </c>
      <c r="R10" s="1">
        <v>1</v>
      </c>
      <c r="S10" s="1"/>
      <c r="T10" s="1"/>
      <c r="U10" s="1"/>
      <c r="V10" s="1"/>
      <c r="W10" s="1"/>
      <c r="X10" s="1"/>
      <c r="Y10" s="1"/>
      <c r="Z10" s="1"/>
      <c r="AA10" s="1"/>
      <c r="AB10" s="1"/>
      <c r="AC10" s="1"/>
      <c r="AD10" s="1"/>
      <c r="AE10" s="1"/>
      <c r="AF10" s="1"/>
      <c r="AG10" s="1"/>
      <c r="AH10" s="1"/>
      <c r="AI10" s="1"/>
      <c r="AJ10" s="1"/>
      <c r="AK10" s="1"/>
      <c r="AL10" s="1"/>
      <c r="AM10" s="1" t="s">
        <v>339</v>
      </c>
      <c r="AN10" s="1">
        <v>3</v>
      </c>
      <c r="AQ10" t="s">
        <v>220</v>
      </c>
      <c r="AR10" t="str">
        <f>A133</f>
        <v>Clear Debris</v>
      </c>
      <c r="AT10" t="s">
        <v>293</v>
      </c>
      <c r="AU10" s="1">
        <v>4</v>
      </c>
      <c r="AV10" t="s">
        <v>340</v>
      </c>
      <c r="AW10" s="1">
        <v>5</v>
      </c>
    </row>
    <row r="11" spans="1:49" ht="14.25" customHeight="1" x14ac:dyDescent="0.25">
      <c r="A11" s="219"/>
      <c r="B11" s="15" t="s">
        <v>341</v>
      </c>
      <c r="E11" s="18" t="s">
        <v>342</v>
      </c>
      <c r="F11" s="4">
        <v>209.48399999999998</v>
      </c>
      <c r="G11" s="21" t="s">
        <v>250</v>
      </c>
      <c r="H11" s="212"/>
      <c r="I11" s="28">
        <f>_xlfn.IFNA(VLOOKUP(StopCodes,[3]!RangeStopCode,2,FALSE),"No Previous Rate")</f>
        <v>220.54408485120001</v>
      </c>
      <c r="J11" s="29">
        <f t="shared" si="0"/>
        <v>1.0527968000000001</v>
      </c>
      <c r="K11" s="1"/>
      <c r="L11" s="1"/>
      <c r="M11" s="1">
        <v>900</v>
      </c>
      <c r="N11" s="1">
        <v>5</v>
      </c>
      <c r="O11" s="1"/>
      <c r="P11" s="1"/>
      <c r="Q11" s="1" t="s">
        <v>343</v>
      </c>
      <c r="R11" s="1">
        <v>1</v>
      </c>
      <c r="S11" s="1"/>
      <c r="T11" s="1"/>
      <c r="U11" s="1"/>
      <c r="V11" s="1"/>
      <c r="W11" s="1"/>
      <c r="X11" s="1"/>
      <c r="Y11" s="1"/>
      <c r="Z11" s="1"/>
      <c r="AA11" s="1"/>
      <c r="AB11" s="1"/>
      <c r="AC11" s="1"/>
      <c r="AD11" s="1"/>
      <c r="AE11" s="1"/>
      <c r="AF11" s="1"/>
      <c r="AG11" s="1"/>
      <c r="AH11" s="1"/>
      <c r="AI11" s="1"/>
      <c r="AJ11" s="1"/>
      <c r="AK11" s="1"/>
      <c r="AL11" s="1"/>
      <c r="AM11" s="1" t="s">
        <v>344</v>
      </c>
      <c r="AN11" s="1">
        <v>2</v>
      </c>
      <c r="AQ11" t="s">
        <v>219</v>
      </c>
      <c r="AR11" t="str">
        <f>A134</f>
        <v>Gullies</v>
      </c>
      <c r="AT11" t="s">
        <v>345</v>
      </c>
      <c r="AU11" s="1">
        <v>4</v>
      </c>
      <c r="AV11" t="s">
        <v>346</v>
      </c>
      <c r="AW11" s="1">
        <v>3</v>
      </c>
    </row>
    <row r="12" spans="1:49" ht="14.25" customHeight="1" x14ac:dyDescent="0.25">
      <c r="A12" s="219"/>
      <c r="B12" s="15" t="s">
        <v>347</v>
      </c>
      <c r="E12" s="18" t="s">
        <v>348</v>
      </c>
      <c r="F12" s="4">
        <v>259.94400000000002</v>
      </c>
      <c r="G12" s="21" t="s">
        <v>250</v>
      </c>
      <c r="H12" s="212"/>
      <c r="I12" s="28">
        <f>_xlfn.IFNA(VLOOKUP(StopCodes,[3]!RangeStopCode,2,FALSE),"No Previous Rate")</f>
        <v>273.66821137920005</v>
      </c>
      <c r="J12" s="29">
        <f t="shared" si="0"/>
        <v>1.0527968000000001</v>
      </c>
      <c r="K12" s="1"/>
      <c r="L12" s="1"/>
      <c r="M12" s="1" t="s">
        <v>349</v>
      </c>
      <c r="N12" s="1">
        <v>6</v>
      </c>
      <c r="O12" s="1"/>
      <c r="P12" s="1"/>
      <c r="Q12" s="1"/>
      <c r="R12" s="1"/>
      <c r="S12" s="1"/>
      <c r="T12" s="1"/>
      <c r="W12" s="1"/>
      <c r="X12" s="1"/>
      <c r="Y12" s="1"/>
      <c r="Z12" s="1"/>
      <c r="AA12" s="1"/>
      <c r="AB12" s="1"/>
      <c r="AC12" s="1"/>
      <c r="AD12" s="1"/>
      <c r="AE12" s="1"/>
      <c r="AF12" s="1"/>
      <c r="AG12" s="1"/>
      <c r="AH12" s="1"/>
      <c r="AI12" s="1"/>
      <c r="AJ12" s="1"/>
      <c r="AK12" s="1"/>
      <c r="AL12" s="1"/>
      <c r="AM12" s="1" t="s">
        <v>350</v>
      </c>
      <c r="AN12" s="1">
        <v>4</v>
      </c>
      <c r="AQ12" t="s">
        <v>351</v>
      </c>
      <c r="AR12" t="str">
        <f>A141</f>
        <v>Clean Ups</v>
      </c>
      <c r="AU12" s="1"/>
      <c r="AW12" s="1"/>
    </row>
    <row r="13" spans="1:49" ht="14.25" customHeight="1" x14ac:dyDescent="0.25">
      <c r="A13" s="219"/>
      <c r="B13" s="15" t="s">
        <v>352</v>
      </c>
      <c r="E13" s="18" t="s">
        <v>353</v>
      </c>
      <c r="F13" s="4">
        <v>340.65600000000001</v>
      </c>
      <c r="G13" s="21" t="s">
        <v>250</v>
      </c>
      <c r="H13" s="212"/>
      <c r="I13" s="28">
        <f>_xlfn.IFNA(VLOOKUP(StopCodes,[3]!RangeStopCode,2,FALSE),"No Previous Rate")</f>
        <v>358.64154670080001</v>
      </c>
      <c r="J13" s="29">
        <f t="shared" si="0"/>
        <v>1.0527968000000001</v>
      </c>
      <c r="K13" s="8"/>
      <c r="L13" s="8"/>
      <c r="AA13" s="1"/>
      <c r="AC13" s="1"/>
      <c r="AE13" s="1"/>
      <c r="AG13" s="1"/>
      <c r="AI13" s="1"/>
      <c r="AK13" s="1"/>
      <c r="AM13" s="1" t="s">
        <v>354</v>
      </c>
      <c r="AN13">
        <v>4</v>
      </c>
      <c r="AQ13" t="s">
        <v>355</v>
      </c>
      <c r="AR13" t="str">
        <f>A147</f>
        <v>Investigation</v>
      </c>
    </row>
    <row r="14" spans="1:49" ht="14.25" customHeight="1" x14ac:dyDescent="0.25">
      <c r="A14" s="219"/>
      <c r="B14" s="15" t="s">
        <v>356</v>
      </c>
      <c r="E14" s="18" t="s">
        <v>357</v>
      </c>
      <c r="F14" s="4">
        <v>165.22799999999998</v>
      </c>
      <c r="G14" s="21" t="s">
        <v>250</v>
      </c>
      <c r="H14" s="212"/>
      <c r="I14" s="28">
        <f>_xlfn.IFNA(VLOOKUP(StopCodes,[3]!RangeStopCode,2,FALSE),"No Previous Rate")</f>
        <v>173.95150967040001</v>
      </c>
      <c r="J14" s="29">
        <f t="shared" si="0"/>
        <v>1.0527968000000003</v>
      </c>
      <c r="K14" s="8"/>
      <c r="L14" s="8"/>
      <c r="AA14" s="1"/>
      <c r="AC14" s="1"/>
      <c r="AE14" s="1"/>
      <c r="AG14" s="1"/>
      <c r="AI14" s="1"/>
      <c r="AK14" s="1"/>
      <c r="AM14" s="1" t="s">
        <v>358</v>
      </c>
      <c r="AN14">
        <v>3</v>
      </c>
      <c r="AQ14" t="s">
        <v>359</v>
      </c>
      <c r="AR14" t="str">
        <f>A158</f>
        <v>Reporting</v>
      </c>
    </row>
    <row r="15" spans="1:49" ht="14.25" customHeight="1" x14ac:dyDescent="0.25">
      <c r="A15" s="219"/>
      <c r="B15" s="15" t="s">
        <v>360</v>
      </c>
      <c r="E15" s="18" t="s">
        <v>361</v>
      </c>
      <c r="F15" s="4">
        <v>245.928</v>
      </c>
      <c r="G15" s="21" t="s">
        <v>250</v>
      </c>
      <c r="H15" s="212"/>
      <c r="I15" s="28">
        <f>_xlfn.IFNA(VLOOKUP(StopCodes,[3]!RangeStopCode,2,FALSE),"No Previous Rate")</f>
        <v>258.91221143040002</v>
      </c>
      <c r="J15" s="29">
        <f t="shared" si="0"/>
        <v>1.0527968000000001</v>
      </c>
      <c r="K15" s="8"/>
      <c r="L15" s="8"/>
      <c r="AQ15" t="s">
        <v>362</v>
      </c>
      <c r="AR15" t="str">
        <f>A159</f>
        <v>Connectivity Surveys</v>
      </c>
    </row>
    <row r="16" spans="1:49" ht="14.25" customHeight="1" x14ac:dyDescent="0.25">
      <c r="A16" s="219"/>
      <c r="B16" s="15" t="s">
        <v>363</v>
      </c>
      <c r="E16" s="18" t="s">
        <v>364</v>
      </c>
      <c r="F16" s="4">
        <v>474.64799999999991</v>
      </c>
      <c r="G16" s="21" t="s">
        <v>250</v>
      </c>
      <c r="H16" s="212"/>
      <c r="I16" s="28">
        <f>_xlfn.IFNA(VLOOKUP(StopCodes,[3]!RangeStopCode,2,FALSE),"No Previous Rate")</f>
        <v>499.70789552639991</v>
      </c>
      <c r="J16" s="29">
        <f t="shared" si="0"/>
        <v>1.0527968000000001</v>
      </c>
      <c r="AQ16" t="s">
        <v>365</v>
      </c>
      <c r="AR16" t="str">
        <f>A162</f>
        <v>CCTV</v>
      </c>
    </row>
    <row r="17" spans="1:44" ht="14.25" customHeight="1" x14ac:dyDescent="0.25">
      <c r="A17" s="219"/>
      <c r="B17" s="15" t="s">
        <v>366</v>
      </c>
      <c r="E17" s="18" t="s">
        <v>367</v>
      </c>
      <c r="F17" s="4">
        <v>512.44799999999998</v>
      </c>
      <c r="G17" s="21" t="s">
        <v>250</v>
      </c>
      <c r="H17" s="212"/>
      <c r="I17" s="28">
        <f>_xlfn.IFNA(VLOOKUP(StopCodes,[3]!RangeStopCode,2,FALSE),"No Previous Rate")</f>
        <v>539.50361456639996</v>
      </c>
      <c r="J17" s="29">
        <f t="shared" si="0"/>
        <v>1.0527967999999999</v>
      </c>
      <c r="AQ17" t="s">
        <v>368</v>
      </c>
      <c r="AR17" t="str">
        <f>A168</f>
        <v>DrawOff Overpumping</v>
      </c>
    </row>
    <row r="18" spans="1:44" ht="14.25" customHeight="1" x14ac:dyDescent="0.25">
      <c r="A18" s="219"/>
      <c r="B18" s="15" t="s">
        <v>369</v>
      </c>
      <c r="E18" s="18" t="s">
        <v>370</v>
      </c>
      <c r="F18" s="4">
        <v>88.559999999999988</v>
      </c>
      <c r="G18" s="21" t="s">
        <v>250</v>
      </c>
      <c r="H18" s="212"/>
      <c r="I18" s="28">
        <f>_xlfn.IFNA(VLOOKUP(StopCodes,[3]!RangeStopCode,2,FALSE),"No Previous Rate")</f>
        <v>93.235684607999985</v>
      </c>
      <c r="J18" s="29">
        <f t="shared" si="0"/>
        <v>1.0527968000000001</v>
      </c>
      <c r="AQ18" t="s">
        <v>371</v>
      </c>
      <c r="AR18" t="str">
        <f>A176</f>
        <v>New Sewers</v>
      </c>
    </row>
    <row r="19" spans="1:44" ht="14.25" customHeight="1" x14ac:dyDescent="0.25">
      <c r="A19" s="219"/>
      <c r="B19" s="15" t="s">
        <v>372</v>
      </c>
      <c r="E19" s="18" t="s">
        <v>373</v>
      </c>
      <c r="F19" s="4">
        <v>409.5488189549144</v>
      </c>
      <c r="G19" s="21" t="s">
        <v>250</v>
      </c>
      <c r="H19" s="212" t="s">
        <v>374</v>
      </c>
      <c r="I19" s="28">
        <f>_xlfn.IFNA(VLOOKUP(StopCodes,[3]!RangeStopCode,2,FALSE),"No Previous Rate")</f>
        <v>431.17082384640003</v>
      </c>
      <c r="J19" s="29">
        <f t="shared" si="0"/>
        <v>1.0527946947732889</v>
      </c>
      <c r="AQ19" t="s">
        <v>375</v>
      </c>
      <c r="AR19" t="str">
        <f>A233</f>
        <v>Repair Sewers</v>
      </c>
    </row>
    <row r="20" spans="1:44" ht="14.25" customHeight="1" x14ac:dyDescent="0.25">
      <c r="A20" s="219"/>
      <c r="B20" s="15" t="s">
        <v>376</v>
      </c>
      <c r="E20" s="18" t="s">
        <v>377</v>
      </c>
      <c r="F20" s="4">
        <v>456.59236451990216</v>
      </c>
      <c r="G20" s="21" t="s">
        <v>250</v>
      </c>
      <c r="H20" s="212"/>
      <c r="I20" s="28">
        <f>_xlfn.IFNA(VLOOKUP(StopCodes,[3]!RangeStopCode,2,FALSE),"No Previous Rate")</f>
        <v>480.70701887999996</v>
      </c>
      <c r="J20" s="29">
        <f t="shared" si="0"/>
        <v>1.0528144056579962</v>
      </c>
      <c r="AQ20" t="s">
        <v>378</v>
      </c>
      <c r="AR20" t="str">
        <f>A287</f>
        <v>Brickwork Stonewalls</v>
      </c>
    </row>
    <row r="21" spans="1:44" ht="14.25" customHeight="1" x14ac:dyDescent="0.25">
      <c r="A21" s="219"/>
      <c r="B21" s="15" t="s">
        <v>379</v>
      </c>
      <c r="E21" s="18" t="s">
        <v>380</v>
      </c>
      <c r="F21" s="4">
        <v>449.39236451990217</v>
      </c>
      <c r="G21" s="21" t="s">
        <v>250</v>
      </c>
      <c r="H21" s="212"/>
      <c r="I21" s="28">
        <f>_xlfn.IFNA(VLOOKUP(StopCodes,[3]!RangeStopCode,2,FALSE),"No Previous Rate")</f>
        <v>473.12688192000002</v>
      </c>
      <c r="J21" s="29">
        <f t="shared" si="0"/>
        <v>1.0528146877294056</v>
      </c>
      <c r="AQ21" t="s">
        <v>381</v>
      </c>
    </row>
    <row r="22" spans="1:44" ht="14.25" customHeight="1" x14ac:dyDescent="0.25">
      <c r="A22" s="219"/>
      <c r="B22" s="15" t="s">
        <v>382</v>
      </c>
      <c r="E22" s="18" t="s">
        <v>383</v>
      </c>
      <c r="F22" s="4">
        <v>456.59236451990216</v>
      </c>
      <c r="G22" s="21" t="s">
        <v>250</v>
      </c>
      <c r="H22" s="212"/>
      <c r="I22" s="28">
        <f>_xlfn.IFNA(VLOOKUP(StopCodes,[3]!RangeStopCode,2,FALSE),"No Previous Rate")</f>
        <v>480.70701887999996</v>
      </c>
      <c r="J22" s="29">
        <f t="shared" si="0"/>
        <v>1.0528144056579962</v>
      </c>
      <c r="AQ22" t="s">
        <v>384</v>
      </c>
    </row>
    <row r="23" spans="1:44" ht="14.25" customHeight="1" x14ac:dyDescent="0.25">
      <c r="A23" s="219"/>
      <c r="B23" s="15" t="s">
        <v>385</v>
      </c>
      <c r="E23" s="18" t="s">
        <v>386</v>
      </c>
      <c r="F23" s="4">
        <v>503.39236451990217</v>
      </c>
      <c r="G23" s="21" t="s">
        <v>250</v>
      </c>
      <c r="H23" s="212"/>
      <c r="I23" s="28">
        <f>_xlfn.IFNA(VLOOKUP(StopCodes,[3]!RangeStopCode,2,FALSE),"No Previous Rate")</f>
        <v>529.97790912000005</v>
      </c>
      <c r="J23" s="29">
        <f t="shared" si="0"/>
        <v>1.0528127688735469</v>
      </c>
      <c r="AQ23" t="s">
        <v>387</v>
      </c>
    </row>
    <row r="24" spans="1:44" ht="14.25" customHeight="1" x14ac:dyDescent="0.25">
      <c r="A24" s="219"/>
      <c r="B24" s="15" t="s">
        <v>388</v>
      </c>
      <c r="E24" s="18" t="s">
        <v>389</v>
      </c>
      <c r="F24" s="4">
        <v>510.59236451990216</v>
      </c>
      <c r="G24" s="21" t="s">
        <v>250</v>
      </c>
      <c r="H24" s="212"/>
      <c r="I24" s="28">
        <f>_xlfn.IFNA(VLOOKUP(StopCodes,[3]!RangeStopCode,2,FALSE),"No Previous Rate")</f>
        <v>537.55804608000005</v>
      </c>
      <c r="J24" s="29">
        <f t="shared" si="0"/>
        <v>1.0528125436921743</v>
      </c>
      <c r="AQ24" t="s">
        <v>390</v>
      </c>
    </row>
    <row r="25" spans="1:44" ht="14.25" customHeight="1" x14ac:dyDescent="0.25">
      <c r="A25" s="219"/>
      <c r="B25" s="15" t="s">
        <v>391</v>
      </c>
      <c r="E25" s="18" t="s">
        <v>392</v>
      </c>
      <c r="F25" s="4">
        <v>58.631999999999998</v>
      </c>
      <c r="G25" s="21" t="s">
        <v>250</v>
      </c>
      <c r="H25" s="223" t="s">
        <v>393</v>
      </c>
      <c r="I25" s="28">
        <f>_xlfn.IFNA(VLOOKUP(StopCodes,[3]!RangeStopCode,2,FALSE),"No Previous Rate")</f>
        <v>61.727581977600003</v>
      </c>
      <c r="J25" s="29">
        <f t="shared" si="0"/>
        <v>1.0527968000000001</v>
      </c>
      <c r="AQ25" t="s">
        <v>394</v>
      </c>
    </row>
    <row r="26" spans="1:44" ht="14.25" customHeight="1" x14ac:dyDescent="0.25">
      <c r="A26" s="219"/>
      <c r="B26" s="15" t="s">
        <v>395</v>
      </c>
      <c r="E26" s="18" t="s">
        <v>396</v>
      </c>
      <c r="F26" s="4">
        <v>69.347999999999999</v>
      </c>
      <c r="G26" s="21" t="s">
        <v>250</v>
      </c>
      <c r="H26" s="224"/>
      <c r="I26" s="28">
        <f>_xlfn.IFNA(VLOOKUP(StopCodes,[3]!RangeStopCode,2,FALSE),"No Previous Rate")</f>
        <v>73.009352486400005</v>
      </c>
      <c r="J26" s="29">
        <f t="shared" si="0"/>
        <v>1.0527968000000001</v>
      </c>
      <c r="AQ26" t="s">
        <v>397</v>
      </c>
    </row>
    <row r="27" spans="1:44" ht="14.25" customHeight="1" x14ac:dyDescent="0.25">
      <c r="A27" s="219"/>
      <c r="B27" s="15" t="s">
        <v>398</v>
      </c>
      <c r="E27" s="18" t="s">
        <v>399</v>
      </c>
      <c r="F27" s="4">
        <v>2304.1440000000002</v>
      </c>
      <c r="G27" s="21" t="s">
        <v>250</v>
      </c>
      <c r="H27" s="223" t="s">
        <v>400</v>
      </c>
      <c r="I27" s="28">
        <f>_xlfn.IFNA(VLOOKUP(StopCodes,[3]!RangeStopCode,2,FALSE),"No Previous Rate")</f>
        <v>2425.7954299392004</v>
      </c>
      <c r="J27" s="29">
        <f t="shared" si="0"/>
        <v>1.0527968000000001</v>
      </c>
      <c r="AQ27" t="s">
        <v>401</v>
      </c>
    </row>
    <row r="28" spans="1:44" ht="14.25" customHeight="1" x14ac:dyDescent="0.25">
      <c r="A28" s="219"/>
      <c r="B28" s="15" t="s">
        <v>402</v>
      </c>
      <c r="E28" s="18" t="s">
        <v>403</v>
      </c>
      <c r="F28" s="4">
        <v>4362.42</v>
      </c>
      <c r="G28" s="21" t="s">
        <v>250</v>
      </c>
      <c r="H28" s="224"/>
      <c r="I28" s="28">
        <f>_xlfn.IFNA(VLOOKUP(StopCodes,[3]!RangeStopCode,2,FALSE),"No Previous Rate")</f>
        <v>4592.7418162559998</v>
      </c>
      <c r="J28" s="29">
        <f t="shared" si="0"/>
        <v>1.0527967999999999</v>
      </c>
      <c r="AQ28" t="s">
        <v>404</v>
      </c>
    </row>
    <row r="29" spans="1:44" ht="14.25" customHeight="1" x14ac:dyDescent="0.25">
      <c r="A29" s="219"/>
      <c r="B29" s="15" t="s">
        <v>405</v>
      </c>
      <c r="E29" s="18" t="s">
        <v>406</v>
      </c>
      <c r="F29" s="4">
        <v>5685.9960000000001</v>
      </c>
      <c r="G29" s="21" t="s">
        <v>250</v>
      </c>
      <c r="H29" s="224"/>
      <c r="I29" s="28">
        <f>_xlfn.IFNA(VLOOKUP(StopCodes,[3]!RangeStopCode,2,FALSE),"No Previous Rate")</f>
        <v>5986.1983936127999</v>
      </c>
      <c r="J29" s="29">
        <f t="shared" si="0"/>
        <v>1.0527967999999999</v>
      </c>
      <c r="AQ29" t="s">
        <v>407</v>
      </c>
    </row>
    <row r="30" spans="1:44" ht="14.25" customHeight="1" x14ac:dyDescent="0.25">
      <c r="A30" s="219"/>
      <c r="B30" s="15" t="s">
        <v>408</v>
      </c>
      <c r="E30" s="18" t="s">
        <v>409</v>
      </c>
      <c r="F30" s="4">
        <v>6808.9679999999989</v>
      </c>
      <c r="G30" s="21" t="s">
        <v>250</v>
      </c>
      <c r="H30" s="224"/>
      <c r="I30" s="28">
        <f>_xlfn.IFNA(VLOOKUP(StopCodes,[3]!RangeStopCode,2,FALSE),"No Previous Rate")</f>
        <v>7168.4597217023984</v>
      </c>
      <c r="J30" s="29">
        <f t="shared" si="0"/>
        <v>1.0527967999999999</v>
      </c>
      <c r="AQ30" t="s">
        <v>410</v>
      </c>
    </row>
    <row r="31" spans="1:44" ht="14.25" customHeight="1" x14ac:dyDescent="0.25">
      <c r="A31" s="219"/>
      <c r="B31" s="15" t="s">
        <v>411</v>
      </c>
      <c r="E31" s="18" t="s">
        <v>412</v>
      </c>
      <c r="F31" s="4">
        <v>9898.98</v>
      </c>
      <c r="G31" s="21" t="s">
        <v>250</v>
      </c>
      <c r="H31" s="224"/>
      <c r="I31" s="28">
        <f>_xlfn.IFNA(VLOOKUP(StopCodes,[3]!RangeStopCode,2,FALSE),"No Previous Rate")</f>
        <v>10421.614467264</v>
      </c>
      <c r="J31" s="29">
        <f t="shared" si="0"/>
        <v>1.0527968000000001</v>
      </c>
      <c r="AQ31" t="s">
        <v>413</v>
      </c>
    </row>
    <row r="32" spans="1:44" ht="14.25" customHeight="1" x14ac:dyDescent="0.25">
      <c r="A32" s="219"/>
      <c r="B32" s="15" t="s">
        <v>414</v>
      </c>
      <c r="E32" s="18" t="s">
        <v>415</v>
      </c>
      <c r="F32" s="4">
        <v>176.42399999999998</v>
      </c>
      <c r="G32" s="21" t="s">
        <v>416</v>
      </c>
      <c r="H32" s="224"/>
      <c r="I32" s="28">
        <f>_xlfn.IFNA(VLOOKUP(StopCodes,[3]!RangeStopCode,2,FALSE),"No Previous Rate")</f>
        <v>185.73862264319999</v>
      </c>
      <c r="J32" s="29">
        <f t="shared" si="0"/>
        <v>1.0527968000000001</v>
      </c>
      <c r="AQ32" t="s">
        <v>417</v>
      </c>
    </row>
    <row r="33" spans="1:43" ht="14.25" customHeight="1" x14ac:dyDescent="0.25">
      <c r="A33" s="219"/>
      <c r="B33" s="15" t="s">
        <v>418</v>
      </c>
      <c r="E33" s="18" t="s">
        <v>419</v>
      </c>
      <c r="F33" s="4">
        <v>268.34399999999999</v>
      </c>
      <c r="G33" s="21" t="s">
        <v>416</v>
      </c>
      <c r="H33" s="224"/>
      <c r="I33" s="28">
        <f>_xlfn.IFNA(VLOOKUP(StopCodes,[3]!RangeStopCode,2,FALSE),"No Previous Rate")</f>
        <v>282.51170449920005</v>
      </c>
      <c r="J33" s="29">
        <f t="shared" si="0"/>
        <v>1.0527968000000003</v>
      </c>
      <c r="AQ33" t="s">
        <v>420</v>
      </c>
    </row>
    <row r="34" spans="1:43" ht="14.25" customHeight="1" x14ac:dyDescent="0.25">
      <c r="A34" s="219"/>
      <c r="B34" s="15" t="s">
        <v>421</v>
      </c>
      <c r="E34" s="18" t="s">
        <v>422</v>
      </c>
      <c r="F34" s="4">
        <v>3217.056</v>
      </c>
      <c r="G34" s="21" t="s">
        <v>250</v>
      </c>
      <c r="H34" s="224"/>
      <c r="I34" s="28">
        <f>_xlfn.IFNA(VLOOKUP(StopCodes,[3]!RangeStopCode,2,FALSE),"No Previous Rate")</f>
        <v>3386.9062622208003</v>
      </c>
      <c r="J34" s="29">
        <f t="shared" si="0"/>
        <v>1.0527968000000001</v>
      </c>
      <c r="AQ34" t="s">
        <v>423</v>
      </c>
    </row>
    <row r="35" spans="1:43" ht="14.25" customHeight="1" x14ac:dyDescent="0.25">
      <c r="A35" s="219"/>
      <c r="B35" s="15" t="s">
        <v>424</v>
      </c>
      <c r="E35" s="18" t="s">
        <v>425</v>
      </c>
      <c r="F35" s="4">
        <v>6135</v>
      </c>
      <c r="G35" s="21" t="s">
        <v>250</v>
      </c>
      <c r="H35" s="224"/>
      <c r="I35" s="28">
        <f>_xlfn.IFNA(VLOOKUP(StopCodes,[3]!RangeStopCode,2,FALSE),"No Previous Rate")</f>
        <v>6458.9083680000003</v>
      </c>
      <c r="J35" s="29">
        <f t="shared" si="0"/>
        <v>1.0527968000000001</v>
      </c>
      <c r="AQ35" t="s">
        <v>426</v>
      </c>
    </row>
    <row r="36" spans="1:43" ht="14.25" customHeight="1" x14ac:dyDescent="0.25">
      <c r="A36" s="219"/>
      <c r="B36" s="15" t="s">
        <v>427</v>
      </c>
      <c r="E36" s="18" t="s">
        <v>428</v>
      </c>
      <c r="F36" s="4">
        <v>8049.6239999999998</v>
      </c>
      <c r="G36" s="21" t="s">
        <v>250</v>
      </c>
      <c r="H36" s="224"/>
      <c r="I36" s="28">
        <f>_xlfn.IFNA(VLOOKUP(StopCodes,[3]!RangeStopCode,2,FALSE),"No Previous Rate")</f>
        <v>8474.6183884031998</v>
      </c>
      <c r="J36" s="29">
        <f t="shared" si="0"/>
        <v>1.0527968000000001</v>
      </c>
      <c r="AQ36" t="s">
        <v>429</v>
      </c>
    </row>
    <row r="37" spans="1:43" ht="14.25" customHeight="1" x14ac:dyDescent="0.25">
      <c r="A37" s="219"/>
      <c r="B37" s="15" t="s">
        <v>430</v>
      </c>
      <c r="E37" s="18" t="s">
        <v>431</v>
      </c>
      <c r="F37" s="4">
        <v>7339.92</v>
      </c>
      <c r="G37" s="21" t="s">
        <v>250</v>
      </c>
      <c r="H37" s="224"/>
      <c r="I37" s="28">
        <f>_xlfn.IFNA(VLOOKUP(StopCodes,[3]!RangeStopCode,2,FALSE),"No Previous Rate")</f>
        <v>7727.4442882560006</v>
      </c>
      <c r="J37" s="29">
        <f t="shared" si="0"/>
        <v>1.0527968000000001</v>
      </c>
      <c r="AQ37" t="s">
        <v>432</v>
      </c>
    </row>
    <row r="38" spans="1:43" ht="14.25" customHeight="1" x14ac:dyDescent="0.25">
      <c r="A38" s="219"/>
      <c r="B38" s="15" t="s">
        <v>433</v>
      </c>
      <c r="E38" s="18" t="s">
        <v>434</v>
      </c>
      <c r="F38" s="4">
        <v>10624.188</v>
      </c>
      <c r="G38" s="21" t="s">
        <v>250</v>
      </c>
      <c r="H38" s="224"/>
      <c r="I38" s="28">
        <f>_xlfn.IFNA(VLOOKUP(StopCodes,[3]!RangeStopCode,2,FALSE),"No Previous Rate")</f>
        <v>11185.1111289984</v>
      </c>
      <c r="J38" s="29">
        <f t="shared" si="0"/>
        <v>1.0527968000000001</v>
      </c>
      <c r="AQ38" t="s">
        <v>435</v>
      </c>
    </row>
    <row r="39" spans="1:43" ht="14.25" customHeight="1" x14ac:dyDescent="0.25">
      <c r="A39" s="219"/>
      <c r="B39" s="15" t="s">
        <v>436</v>
      </c>
      <c r="E39" s="18" t="s">
        <v>437</v>
      </c>
      <c r="F39" s="4">
        <v>176.42399999999998</v>
      </c>
      <c r="G39" s="21" t="s">
        <v>416</v>
      </c>
      <c r="H39" s="224"/>
      <c r="I39" s="28">
        <f>_xlfn.IFNA(VLOOKUP(StopCodes,[3]!RangeStopCode,2,FALSE),"No Previous Rate")</f>
        <v>185.73862264319999</v>
      </c>
      <c r="J39" s="29">
        <f t="shared" si="0"/>
        <v>1.0527968000000001</v>
      </c>
      <c r="AQ39" t="s">
        <v>438</v>
      </c>
    </row>
    <row r="40" spans="1:43" ht="14.25" customHeight="1" x14ac:dyDescent="0.25">
      <c r="A40" s="219"/>
      <c r="B40" s="15" t="s">
        <v>439</v>
      </c>
      <c r="E40" s="18" t="s">
        <v>440</v>
      </c>
      <c r="F40" s="4">
        <v>262.05599999999998</v>
      </c>
      <c r="G40" s="21" t="s">
        <v>416</v>
      </c>
      <c r="H40" s="224"/>
      <c r="I40" s="28">
        <f>_xlfn.IFNA(VLOOKUP(StopCodes,[3]!RangeStopCode,2,FALSE),"No Previous Rate")</f>
        <v>275.89171822080004</v>
      </c>
      <c r="J40" s="29">
        <f t="shared" si="0"/>
        <v>1.0527968000000003</v>
      </c>
      <c r="AQ40" t="s">
        <v>441</v>
      </c>
    </row>
    <row r="41" spans="1:43" ht="14.25" customHeight="1" x14ac:dyDescent="0.25">
      <c r="A41" s="219"/>
      <c r="B41" s="15" t="s">
        <v>442</v>
      </c>
      <c r="E41" s="18" t="s">
        <v>443</v>
      </c>
      <c r="F41" s="4">
        <v>5436.8879999999999</v>
      </c>
      <c r="G41" s="21" t="s">
        <v>250</v>
      </c>
      <c r="H41" s="224"/>
      <c r="I41" s="28">
        <f>_xlfn.IFNA(VLOOKUP(StopCodes,[3]!RangeStopCode,2,FALSE),"No Previous Rate")</f>
        <v>5723.9382883584003</v>
      </c>
      <c r="J41" s="29">
        <f t="shared" si="0"/>
        <v>1.0527968000000001</v>
      </c>
      <c r="AQ41" t="s">
        <v>444</v>
      </c>
    </row>
    <row r="42" spans="1:43" ht="14.25" customHeight="1" x14ac:dyDescent="0.25">
      <c r="A42" s="219"/>
      <c r="B42" s="15" t="s">
        <v>445</v>
      </c>
      <c r="E42" s="18" t="s">
        <v>446</v>
      </c>
      <c r="F42" s="4">
        <v>8723.4479999999985</v>
      </c>
      <c r="G42" s="21" t="s">
        <v>250</v>
      </c>
      <c r="H42" s="224"/>
      <c r="I42" s="28">
        <f>_xlfn.IFNA(VLOOKUP(StopCodes,[3]!RangeStopCode,2,FALSE),"No Previous Rate")</f>
        <v>9184.0181393663988</v>
      </c>
      <c r="J42" s="29">
        <f t="shared" si="0"/>
        <v>1.0527968000000001</v>
      </c>
      <c r="AQ42" t="s">
        <v>447</v>
      </c>
    </row>
    <row r="43" spans="1:43" ht="14.25" customHeight="1" x14ac:dyDescent="0.25">
      <c r="A43" s="219"/>
      <c r="B43" s="15" t="s">
        <v>448</v>
      </c>
      <c r="E43" s="18" t="s">
        <v>449</v>
      </c>
      <c r="F43" s="4">
        <v>11023.380000000001</v>
      </c>
      <c r="G43" s="21" t="s">
        <v>250</v>
      </c>
      <c r="H43" s="224"/>
      <c r="I43" s="28">
        <f>_xlfn.IFNA(VLOOKUP(StopCodes,[3]!RangeStopCode,2,FALSE),"No Previous Rate")</f>
        <v>11605.379189184001</v>
      </c>
      <c r="J43" s="29">
        <f t="shared" si="0"/>
        <v>1.0527968000000001</v>
      </c>
      <c r="AQ43" t="s">
        <v>450</v>
      </c>
    </row>
    <row r="44" spans="1:43" ht="14.25" customHeight="1" x14ac:dyDescent="0.25">
      <c r="A44" s="219"/>
      <c r="B44" s="15" t="s">
        <v>451</v>
      </c>
      <c r="E44" s="18" t="s">
        <v>452</v>
      </c>
      <c r="F44" s="4">
        <v>12174.779999999999</v>
      </c>
      <c r="G44" s="21" t="s">
        <v>250</v>
      </c>
      <c r="H44" s="224"/>
      <c r="I44" s="28">
        <f>_xlfn.IFNA(VLOOKUP(StopCodes,[3]!RangeStopCode,2,FALSE),"No Previous Rate")</f>
        <v>12817.569424703999</v>
      </c>
      <c r="J44" s="29">
        <f t="shared" si="0"/>
        <v>1.0527968000000001</v>
      </c>
      <c r="AQ44" t="s">
        <v>453</v>
      </c>
    </row>
    <row r="45" spans="1:43" ht="14.25" customHeight="1" x14ac:dyDescent="0.25">
      <c r="A45" s="219"/>
      <c r="B45" s="15" t="s">
        <v>454</v>
      </c>
      <c r="E45" s="18" t="s">
        <v>455</v>
      </c>
      <c r="F45" s="4">
        <v>14180.003999999999</v>
      </c>
      <c r="G45" s="21" t="s">
        <v>250</v>
      </c>
      <c r="H45" s="224"/>
      <c r="I45" s="28">
        <f>_xlfn.IFNA(VLOOKUP(StopCodes,[3]!RangeStopCode,2,FALSE),"No Previous Rate")</f>
        <v>14928.6628351872</v>
      </c>
      <c r="J45" s="29">
        <f t="shared" si="0"/>
        <v>1.0527968000000001</v>
      </c>
      <c r="AQ45" t="s">
        <v>456</v>
      </c>
    </row>
    <row r="46" spans="1:43" ht="14.25" customHeight="1" x14ac:dyDescent="0.25">
      <c r="A46" s="219"/>
      <c r="B46" s="15" t="s">
        <v>457</v>
      </c>
      <c r="E46" s="18" t="s">
        <v>458</v>
      </c>
      <c r="F46" s="4">
        <v>207.88800000000001</v>
      </c>
      <c r="G46" s="21" t="s">
        <v>416</v>
      </c>
      <c r="H46" s="224"/>
      <c r="I46" s="28">
        <f>_xlfn.IFNA(VLOOKUP(StopCodes,[3]!RangeStopCode,2,FALSE),"No Previous Rate")</f>
        <v>218.86382115840001</v>
      </c>
      <c r="J46" s="29">
        <f t="shared" si="0"/>
        <v>1.0527968000000001</v>
      </c>
      <c r="AQ46" t="s">
        <v>459</v>
      </c>
    </row>
    <row r="47" spans="1:43" ht="14.25" customHeight="1" x14ac:dyDescent="0.25">
      <c r="A47" s="219"/>
      <c r="B47" s="15" t="s">
        <v>460</v>
      </c>
      <c r="E47" s="18" t="s">
        <v>461</v>
      </c>
      <c r="F47" s="4">
        <v>317.25599999999997</v>
      </c>
      <c r="G47" s="21" t="s">
        <v>416</v>
      </c>
      <c r="H47" s="224"/>
      <c r="I47" s="28">
        <f>_xlfn.IFNA(VLOOKUP(StopCodes,[3]!RangeStopCode,2,FALSE),"No Previous Rate")</f>
        <v>334.00610158080002</v>
      </c>
      <c r="J47" s="29">
        <f t="shared" si="0"/>
        <v>1.0527968000000001</v>
      </c>
      <c r="AQ47" t="s">
        <v>462</v>
      </c>
    </row>
    <row r="48" spans="1:43" ht="14.25" customHeight="1" x14ac:dyDescent="0.25">
      <c r="A48" s="219"/>
      <c r="B48" s="15" t="s">
        <v>463</v>
      </c>
      <c r="E48" s="18" t="s">
        <v>464</v>
      </c>
      <c r="F48" s="4">
        <v>11706.636</v>
      </c>
      <c r="G48" s="21" t="s">
        <v>250</v>
      </c>
      <c r="H48" s="224"/>
      <c r="I48" s="28">
        <f>_xlfn.IFNA(VLOOKUP(StopCodes,[3]!RangeStopCode,2,FALSE),"No Previous Rate")</f>
        <v>12324.7089195648</v>
      </c>
      <c r="J48" s="29">
        <f t="shared" si="0"/>
        <v>1.0527968000000001</v>
      </c>
      <c r="AQ48" t="s">
        <v>465</v>
      </c>
    </row>
    <row r="49" spans="1:43" ht="14.25" customHeight="1" x14ac:dyDescent="0.25">
      <c r="A49" s="219"/>
      <c r="B49" s="15" t="s">
        <v>466</v>
      </c>
      <c r="E49" s="18" t="s">
        <v>467</v>
      </c>
      <c r="F49" s="4">
        <v>13674.204000000002</v>
      </c>
      <c r="G49" s="21" t="s">
        <v>250</v>
      </c>
      <c r="H49" s="224"/>
      <c r="I49" s="28">
        <f>_xlfn.IFNA(VLOOKUP(StopCodes,[3]!RangeStopCode,2,FALSE),"No Previous Rate")</f>
        <v>14396.158213747203</v>
      </c>
      <c r="J49" s="29">
        <f t="shared" si="0"/>
        <v>1.0527968000000001</v>
      </c>
      <c r="AQ49" t="s">
        <v>468</v>
      </c>
    </row>
    <row r="50" spans="1:43" ht="14.25" customHeight="1" x14ac:dyDescent="0.25">
      <c r="A50" s="219"/>
      <c r="B50" s="15" t="s">
        <v>469</v>
      </c>
      <c r="E50" s="18" t="s">
        <v>470</v>
      </c>
      <c r="F50" s="4">
        <v>16738.056</v>
      </c>
      <c r="G50" s="21" t="s">
        <v>250</v>
      </c>
      <c r="H50" s="224"/>
      <c r="I50" s="28">
        <f>_xlfn.IFNA(VLOOKUP(StopCodes,[3]!RangeStopCode,2,FALSE),"No Previous Rate")</f>
        <v>17621.771795020803</v>
      </c>
      <c r="J50" s="29">
        <f t="shared" si="0"/>
        <v>1.0527968000000001</v>
      </c>
      <c r="AQ50" t="s">
        <v>471</v>
      </c>
    </row>
    <row r="51" spans="1:43" ht="14.25" customHeight="1" x14ac:dyDescent="0.25">
      <c r="A51" s="219"/>
      <c r="B51" s="15" t="s">
        <v>472</v>
      </c>
      <c r="E51" s="18" t="s">
        <v>473</v>
      </c>
      <c r="F51" s="4">
        <v>18265.152000000002</v>
      </c>
      <c r="G51" s="21" t="s">
        <v>250</v>
      </c>
      <c r="H51" s="224"/>
      <c r="I51" s="28">
        <f>_xlfn.IFNA(VLOOKUP(StopCodes,[3]!RangeStopCode,2,FALSE),"No Previous Rate")</f>
        <v>19229.493577113601</v>
      </c>
      <c r="J51" s="29">
        <f t="shared" si="0"/>
        <v>1.0527967999999999</v>
      </c>
      <c r="AQ51" t="s">
        <v>474</v>
      </c>
    </row>
    <row r="52" spans="1:43" ht="14.25" customHeight="1" x14ac:dyDescent="0.25">
      <c r="A52" s="219"/>
      <c r="B52" s="15" t="s">
        <v>475</v>
      </c>
      <c r="E52" s="18" t="s">
        <v>476</v>
      </c>
      <c r="F52" s="4">
        <v>178.44000000000003</v>
      </c>
      <c r="G52" s="21" t="s">
        <v>416</v>
      </c>
      <c r="H52" s="224"/>
      <c r="I52" s="28">
        <f>_xlfn.IFNA(VLOOKUP(StopCodes,[3]!RangeStopCode,2,FALSE),"No Previous Rate")</f>
        <v>187.86106099200001</v>
      </c>
      <c r="J52" s="29">
        <f t="shared" si="0"/>
        <v>1.0527967999999999</v>
      </c>
      <c r="AQ52" t="s">
        <v>477</v>
      </c>
    </row>
    <row r="53" spans="1:43" ht="14.25" customHeight="1" x14ac:dyDescent="0.25">
      <c r="A53" s="219"/>
      <c r="B53" s="15" t="s">
        <v>478</v>
      </c>
      <c r="E53" s="18" t="s">
        <v>479</v>
      </c>
      <c r="F53" s="4">
        <v>276.38399999999996</v>
      </c>
      <c r="G53" s="21" t="s">
        <v>416</v>
      </c>
      <c r="H53" s="224"/>
      <c r="I53" s="28">
        <f>_xlfn.IFNA(VLOOKUP(StopCodes,[3]!RangeStopCode,2,FALSE),"No Previous Rate")</f>
        <v>290.97619077119998</v>
      </c>
      <c r="J53" s="29">
        <f t="shared" si="0"/>
        <v>1.0527968000000001</v>
      </c>
      <c r="AQ53" t="s">
        <v>480</v>
      </c>
    </row>
    <row r="54" spans="1:43" ht="14.25" customHeight="1" x14ac:dyDescent="0.25">
      <c r="A54" s="219"/>
      <c r="B54" s="15" t="s">
        <v>481</v>
      </c>
      <c r="E54" s="18" t="s">
        <v>482</v>
      </c>
      <c r="F54" s="4">
        <v>1942.3440000000001</v>
      </c>
      <c r="G54" s="21" t="s">
        <v>250</v>
      </c>
      <c r="H54" s="224"/>
      <c r="I54" s="28">
        <f>_xlfn.IFNA(VLOOKUP(StopCodes,[3]!RangeStopCode,2,FALSE),"No Previous Rate")</f>
        <v>2044.8935476992003</v>
      </c>
      <c r="J54" s="29">
        <f t="shared" si="0"/>
        <v>1.0527968000000001</v>
      </c>
      <c r="AQ54" t="s">
        <v>483</v>
      </c>
    </row>
    <row r="55" spans="1:43" ht="14.25" customHeight="1" x14ac:dyDescent="0.25">
      <c r="A55" s="219"/>
      <c r="B55" s="15" t="s">
        <v>484</v>
      </c>
      <c r="E55" s="18" t="s">
        <v>485</v>
      </c>
      <c r="F55" s="4">
        <v>3919.0680000000002</v>
      </c>
      <c r="G55" s="21" t="s">
        <v>250</v>
      </c>
      <c r="H55" s="224"/>
      <c r="I55" s="28">
        <f>_xlfn.IFNA(VLOOKUP(StopCodes,[3]!RangeStopCode,2,FALSE),"No Previous Rate")</f>
        <v>4125.9822493824004</v>
      </c>
      <c r="J55" s="29">
        <f t="shared" si="0"/>
        <v>1.0527968000000001</v>
      </c>
      <c r="AQ55" t="s">
        <v>486</v>
      </c>
    </row>
    <row r="56" spans="1:43" ht="14.25" customHeight="1" x14ac:dyDescent="0.25">
      <c r="A56" s="219"/>
      <c r="B56" s="15" t="s">
        <v>487</v>
      </c>
      <c r="E56" s="18" t="s">
        <v>488</v>
      </c>
      <c r="F56" s="4">
        <v>6005.9520000000002</v>
      </c>
      <c r="G56" s="21" t="s">
        <v>250</v>
      </c>
      <c r="H56" s="224"/>
      <c r="I56" s="28">
        <f>_xlfn.IFNA(VLOOKUP(StopCodes,[3]!RangeStopCode,2,FALSE),"No Previous Rate")</f>
        <v>6323.0470465536</v>
      </c>
      <c r="J56" s="29">
        <f t="shared" si="0"/>
        <v>1.0527967999999999</v>
      </c>
      <c r="AQ56" t="s">
        <v>489</v>
      </c>
    </row>
    <row r="57" spans="1:43" ht="14.25" customHeight="1" x14ac:dyDescent="0.25">
      <c r="A57" s="219"/>
      <c r="B57" s="15" t="s">
        <v>490</v>
      </c>
      <c r="E57" s="18" t="s">
        <v>491</v>
      </c>
      <c r="F57" s="4">
        <v>146.08799999999999</v>
      </c>
      <c r="G57" s="21" t="s">
        <v>416</v>
      </c>
      <c r="H57" s="224"/>
      <c r="I57" s="28">
        <f>_xlfn.IFNA(VLOOKUP(StopCodes,[3]!RangeStopCode,2,FALSE),"No Previous Rate")</f>
        <v>153.80097891840003</v>
      </c>
      <c r="J57" s="29">
        <f t="shared" si="0"/>
        <v>1.0527968000000003</v>
      </c>
      <c r="AQ57" t="s">
        <v>492</v>
      </c>
    </row>
    <row r="58" spans="1:43" ht="14.25" customHeight="1" x14ac:dyDescent="0.25">
      <c r="A58" s="219"/>
      <c r="B58" s="15" t="s">
        <v>493</v>
      </c>
      <c r="E58" s="18" t="s">
        <v>494</v>
      </c>
      <c r="F58" s="4">
        <v>226.17600000000002</v>
      </c>
      <c r="G58" s="21" t="s">
        <v>416</v>
      </c>
      <c r="H58" s="224"/>
      <c r="I58" s="28">
        <f>_xlfn.IFNA(VLOOKUP(StopCodes,[3]!RangeStopCode,2,FALSE),"No Previous Rate")</f>
        <v>238.1173690368</v>
      </c>
      <c r="J58" s="29">
        <f t="shared" si="0"/>
        <v>1.0527967999999999</v>
      </c>
      <c r="AQ58" t="s">
        <v>495</v>
      </c>
    </row>
    <row r="59" spans="1:43" ht="14.25" customHeight="1" x14ac:dyDescent="0.25">
      <c r="A59" s="219"/>
      <c r="B59" s="15" t="s">
        <v>496</v>
      </c>
      <c r="E59" s="18" t="s">
        <v>497</v>
      </c>
      <c r="F59" s="4">
        <v>1940.2080000000001</v>
      </c>
      <c r="G59" s="21" t="s">
        <v>250</v>
      </c>
      <c r="H59" s="224"/>
      <c r="I59" s="28">
        <f>_xlfn.IFNA(VLOOKUP(StopCodes,[3]!RangeStopCode,2,FALSE),"No Previous Rate")</f>
        <v>2042.6447737344004</v>
      </c>
      <c r="J59" s="29">
        <f t="shared" si="0"/>
        <v>1.0527968000000001</v>
      </c>
      <c r="AQ59" t="s">
        <v>498</v>
      </c>
    </row>
    <row r="60" spans="1:43" ht="14.25" customHeight="1" x14ac:dyDescent="0.25">
      <c r="A60" s="219"/>
      <c r="B60" s="15" t="s">
        <v>499</v>
      </c>
      <c r="E60" s="18" t="s">
        <v>500</v>
      </c>
      <c r="F60" s="4">
        <v>3916.2</v>
      </c>
      <c r="G60" s="21" t="s">
        <v>250</v>
      </c>
      <c r="H60" s="224"/>
      <c r="I60" s="28">
        <f>_xlfn.IFNA(VLOOKUP(StopCodes,[3]!RangeStopCode,2,FALSE),"No Previous Rate")</f>
        <v>4122.9628281600008</v>
      </c>
      <c r="J60" s="29">
        <f t="shared" si="0"/>
        <v>1.0527968000000003</v>
      </c>
    </row>
    <row r="61" spans="1:43" ht="14.25" customHeight="1" x14ac:dyDescent="0.25">
      <c r="A61" s="219"/>
      <c r="B61" s="15" t="s">
        <v>501</v>
      </c>
      <c r="E61" s="18" t="s">
        <v>502</v>
      </c>
      <c r="F61" s="4">
        <v>5998.2959999999994</v>
      </c>
      <c r="G61" s="21" t="s">
        <v>250</v>
      </c>
      <c r="H61" s="224"/>
      <c r="I61" s="28">
        <f>_xlfn.IFNA(VLOOKUP(StopCodes,[3]!RangeStopCode,2,FALSE),"No Previous Rate")</f>
        <v>6314.9868342528007</v>
      </c>
      <c r="J61" s="29">
        <f t="shared" si="0"/>
        <v>1.0527968000000003</v>
      </c>
    </row>
    <row r="62" spans="1:43" ht="14.25" customHeight="1" x14ac:dyDescent="0.25">
      <c r="A62" s="219"/>
      <c r="B62" s="15" t="s">
        <v>503</v>
      </c>
      <c r="E62" s="18" t="s">
        <v>504</v>
      </c>
      <c r="F62" s="4">
        <v>139.84799999999998</v>
      </c>
      <c r="G62" s="21" t="s">
        <v>416</v>
      </c>
      <c r="H62" s="224"/>
      <c r="I62" s="28">
        <f>_xlfn.IFNA(VLOOKUP(StopCodes,[3]!RangeStopCode,2,FALSE),"No Previous Rate")</f>
        <v>147.23152688639999</v>
      </c>
      <c r="J62" s="29">
        <f t="shared" si="0"/>
        <v>1.0527968000000001</v>
      </c>
    </row>
    <row r="63" spans="1:43" ht="14.25" customHeight="1" x14ac:dyDescent="0.25">
      <c r="A63" s="219"/>
      <c r="B63" s="15" t="s">
        <v>505</v>
      </c>
      <c r="E63" s="18" t="s">
        <v>506</v>
      </c>
      <c r="F63" s="4">
        <v>217.67999999999998</v>
      </c>
      <c r="G63" s="21" t="s">
        <v>416</v>
      </c>
      <c r="H63" s="224"/>
      <c r="I63" s="28">
        <f>_xlfn.IFNA(VLOOKUP(StopCodes,[3]!RangeStopCode,2,FALSE),"No Previous Rate")</f>
        <v>229.17280742399998</v>
      </c>
      <c r="J63" s="29">
        <f t="shared" si="0"/>
        <v>1.0527968000000001</v>
      </c>
    </row>
    <row r="64" spans="1:43" ht="14.25" customHeight="1" x14ac:dyDescent="0.25">
      <c r="A64" s="219"/>
      <c r="B64" s="15" t="s">
        <v>507</v>
      </c>
      <c r="E64" s="18" t="s">
        <v>508</v>
      </c>
      <c r="F64" s="4">
        <v>1984.0920000000001</v>
      </c>
      <c r="G64" s="21" t="s">
        <v>250</v>
      </c>
      <c r="H64" s="224"/>
      <c r="I64" s="28">
        <f>_xlfn.IFNA(VLOOKUP(StopCodes,[3]!RangeStopCode,2,FALSE),"No Previous Rate")</f>
        <v>2088.8457085056002</v>
      </c>
      <c r="J64" s="29">
        <f t="shared" si="0"/>
        <v>1.0527968000000001</v>
      </c>
    </row>
    <row r="65" spans="1:10" ht="14.25" customHeight="1" x14ac:dyDescent="0.25">
      <c r="A65" s="219"/>
      <c r="B65" s="15" t="s">
        <v>509</v>
      </c>
      <c r="E65" s="18" t="s">
        <v>510</v>
      </c>
      <c r="F65" s="4">
        <v>3970.26</v>
      </c>
      <c r="G65" s="21" t="s">
        <v>250</v>
      </c>
      <c r="H65" s="224"/>
      <c r="I65" s="28">
        <f>_xlfn.IFNA(VLOOKUP(StopCodes,[3]!RangeStopCode,2,FALSE),"No Previous Rate")</f>
        <v>4179.8770231680001</v>
      </c>
      <c r="J65" s="29">
        <f t="shared" si="0"/>
        <v>1.0527967999999999</v>
      </c>
    </row>
    <row r="66" spans="1:10" ht="14.25" customHeight="1" x14ac:dyDescent="0.25">
      <c r="A66" s="219"/>
      <c r="B66" s="15" t="s">
        <v>511</v>
      </c>
      <c r="E66" s="18" t="s">
        <v>512</v>
      </c>
      <c r="F66" s="4">
        <v>6094.8959999999997</v>
      </c>
      <c r="G66" s="21" t="s">
        <v>250</v>
      </c>
      <c r="H66" s="224"/>
      <c r="I66" s="28">
        <f>_xlfn.IFNA(VLOOKUP(StopCodes,[3]!RangeStopCode,2,FALSE),"No Previous Rate")</f>
        <v>6416.6870051328006</v>
      </c>
      <c r="J66" s="29">
        <f t="shared" ref="J66:J129" si="1">IF(I66="No Previous Rate","N/A",I66/F66)</f>
        <v>1.0527968000000001</v>
      </c>
    </row>
    <row r="67" spans="1:10" ht="14.25" customHeight="1" x14ac:dyDescent="0.25">
      <c r="A67" s="219"/>
      <c r="B67" s="15" t="s">
        <v>513</v>
      </c>
      <c r="E67" s="18" t="s">
        <v>514</v>
      </c>
      <c r="F67" s="4">
        <v>118.43999999999998</v>
      </c>
      <c r="G67" s="21" t="s">
        <v>416</v>
      </c>
      <c r="H67" s="224"/>
      <c r="I67" s="28">
        <f>_xlfn.IFNA(VLOOKUP(StopCodes,[3]!RangeStopCode,2,FALSE),"No Previous Rate")</f>
        <v>124.693252992</v>
      </c>
      <c r="J67" s="29">
        <f t="shared" si="1"/>
        <v>1.0527968000000001</v>
      </c>
    </row>
    <row r="68" spans="1:10" ht="14.25" customHeight="1" x14ac:dyDescent="0.25">
      <c r="A68" s="219"/>
      <c r="B68" s="15" t="s">
        <v>515</v>
      </c>
      <c r="E68" s="18" t="s">
        <v>516</v>
      </c>
      <c r="F68" s="4">
        <v>187.65599999999998</v>
      </c>
      <c r="G68" s="21" t="s">
        <v>416</v>
      </c>
      <c r="H68" s="224"/>
      <c r="I68" s="28">
        <f>_xlfn.IFNA(VLOOKUP(StopCodes,[3]!RangeStopCode,2,FALSE),"No Previous Rate")</f>
        <v>197.5636363008</v>
      </c>
      <c r="J68" s="29">
        <f t="shared" si="1"/>
        <v>1.0527968000000001</v>
      </c>
    </row>
    <row r="69" spans="1:10" ht="14.25" customHeight="1" x14ac:dyDescent="0.25">
      <c r="A69" s="219"/>
      <c r="B69" s="15" t="s">
        <v>517</v>
      </c>
      <c r="E69" s="18" t="s">
        <v>518</v>
      </c>
      <c r="F69" s="4">
        <v>110.39999999999999</v>
      </c>
      <c r="G69" s="21" t="s">
        <v>519</v>
      </c>
      <c r="H69" s="224"/>
      <c r="I69" s="28">
        <f>_xlfn.IFNA(VLOOKUP(StopCodes,[3]!RangeStopCode,2,FALSE),"No Previous Rate")</f>
        <v>116.22876672</v>
      </c>
      <c r="J69" s="29">
        <f t="shared" si="1"/>
        <v>1.0527968000000001</v>
      </c>
    </row>
    <row r="70" spans="1:10" ht="14.25" customHeight="1" x14ac:dyDescent="0.25">
      <c r="A70" s="219"/>
      <c r="B70" s="15" t="s">
        <v>520</v>
      </c>
      <c r="E70" s="18" t="s">
        <v>521</v>
      </c>
      <c r="F70" s="4">
        <v>1481.9364480000002</v>
      </c>
      <c r="G70" s="21" t="s">
        <v>250</v>
      </c>
      <c r="H70" s="24"/>
      <c r="I70" s="28">
        <f>_xlfn.IFNA(VLOOKUP(StopCodes,[3]!RangeStopCode,2,FALSE),"No Previous Rate")</f>
        <v>1560.1816897920003</v>
      </c>
      <c r="J70" s="29">
        <f t="shared" si="1"/>
        <v>1.0527993234106623</v>
      </c>
    </row>
    <row r="71" spans="1:10" ht="14.25" customHeight="1" x14ac:dyDescent="0.25">
      <c r="A71" s="219"/>
      <c r="B71" s="15" t="s">
        <v>522</v>
      </c>
      <c r="E71" s="18" t="s">
        <v>523</v>
      </c>
      <c r="F71" s="4">
        <v>1984.0920000000001</v>
      </c>
      <c r="G71" s="21" t="s">
        <v>250</v>
      </c>
      <c r="H71" s="24"/>
      <c r="I71" s="28">
        <f>_xlfn.IFNA(VLOOKUP(StopCodes,[3]!RangeStopCode,2,FALSE),"No Previous Rate")</f>
        <v>2088.8457085056002</v>
      </c>
      <c r="J71" s="29">
        <f t="shared" si="1"/>
        <v>1.0527968000000001</v>
      </c>
    </row>
    <row r="72" spans="1:10" ht="14.25" customHeight="1" x14ac:dyDescent="0.25">
      <c r="A72" s="219"/>
      <c r="B72" s="15" t="s">
        <v>524</v>
      </c>
      <c r="E72" s="18" t="s">
        <v>525</v>
      </c>
      <c r="F72" s="4">
        <v>1911.0855600000002</v>
      </c>
      <c r="G72" s="21" t="s">
        <v>250</v>
      </c>
      <c r="H72" s="24"/>
      <c r="I72" s="28">
        <f>_xlfn.IFNA(VLOOKUP(StopCodes,[3]!RangeStopCode,2,FALSE),"No Previous Rate")</f>
        <v>2011.9831197312005</v>
      </c>
      <c r="J72" s="29">
        <f t="shared" si="1"/>
        <v>1.0527959406125178</v>
      </c>
    </row>
    <row r="73" spans="1:10" ht="14.25" customHeight="1" x14ac:dyDescent="0.25">
      <c r="A73" s="219"/>
      <c r="B73" s="15" t="s">
        <v>526</v>
      </c>
      <c r="E73" s="18" t="s">
        <v>527</v>
      </c>
      <c r="F73" s="4">
        <v>2066.442</v>
      </c>
      <c r="G73" s="21" t="s">
        <v>250</v>
      </c>
      <c r="H73" s="24"/>
      <c r="I73" s="28">
        <f>_xlfn.IFNA(VLOOKUP(StopCodes,[3]!RangeStopCode,2,FALSE),"No Previous Rate")</f>
        <v>2175.5498417663998</v>
      </c>
      <c r="J73" s="29">
        <f t="shared" si="1"/>
        <v>1.0527998568391466</v>
      </c>
    </row>
    <row r="74" spans="1:10" ht="14.25" customHeight="1" x14ac:dyDescent="0.25">
      <c r="A74" s="219"/>
      <c r="B74" s="15" t="s">
        <v>528</v>
      </c>
      <c r="E74" s="18" t="s">
        <v>529</v>
      </c>
      <c r="F74" s="4">
        <v>1822.6725600000002</v>
      </c>
      <c r="G74" s="21" t="s">
        <v>250</v>
      </c>
      <c r="H74" s="24"/>
      <c r="I74" s="28">
        <f>_xlfn.IFNA(VLOOKUP(StopCodes,[3]!RangeStopCode,2,FALSE),"No Previous Rate")</f>
        <v>1918.8990378624003</v>
      </c>
      <c r="J74" s="29">
        <f t="shared" si="1"/>
        <v>1.0527941660911382</v>
      </c>
    </row>
    <row r="75" spans="1:10" ht="14.25" customHeight="1" x14ac:dyDescent="0.25">
      <c r="A75" s="220"/>
      <c r="B75" s="15" t="s">
        <v>530</v>
      </c>
      <c r="E75" s="18" t="s">
        <v>531</v>
      </c>
      <c r="F75" s="4">
        <v>1942.3440000000001</v>
      </c>
      <c r="G75" s="21" t="s">
        <v>250</v>
      </c>
      <c r="H75" s="24"/>
      <c r="I75" s="28">
        <f>_xlfn.IFNA(VLOOKUP(StopCodes,[3]!RangeStopCode,2,FALSE),"No Previous Rate")</f>
        <v>2044.8935476992003</v>
      </c>
      <c r="J75" s="29">
        <f t="shared" si="1"/>
        <v>1.0527968000000001</v>
      </c>
    </row>
    <row r="76" spans="1:10" ht="14.25" customHeight="1" x14ac:dyDescent="0.25">
      <c r="A76" s="221" t="s">
        <v>532</v>
      </c>
      <c r="B76" s="15" t="s">
        <v>533</v>
      </c>
      <c r="E76" s="18" t="s">
        <v>534</v>
      </c>
      <c r="F76" s="4">
        <v>284.928</v>
      </c>
      <c r="G76" s="21" t="s">
        <v>250</v>
      </c>
      <c r="H76" s="212" t="s">
        <v>535</v>
      </c>
      <c r="I76" s="28">
        <f>_xlfn.IFNA(VLOOKUP(StopCodes,[3]!RangeStopCode,2,FALSE),"No Previous Rate")</f>
        <v>299.97128663040007</v>
      </c>
      <c r="J76" s="29">
        <f t="shared" si="1"/>
        <v>1.0527968000000003</v>
      </c>
    </row>
    <row r="77" spans="1:10" ht="14.25" customHeight="1" x14ac:dyDescent="0.25">
      <c r="A77" s="219"/>
      <c r="B77" s="15" t="s">
        <v>536</v>
      </c>
      <c r="E77" s="18" t="s">
        <v>537</v>
      </c>
      <c r="F77" s="4">
        <v>1019.292</v>
      </c>
      <c r="G77" s="21" t="s">
        <v>250</v>
      </c>
      <c r="H77" s="212"/>
      <c r="I77" s="28">
        <f>_xlfn.IFNA(VLOOKUP(StopCodes,[3]!RangeStopCode,2,FALSE),"No Previous Rate")</f>
        <v>1073.1073558656001</v>
      </c>
      <c r="J77" s="29">
        <f t="shared" si="1"/>
        <v>1.0527968000000001</v>
      </c>
    </row>
    <row r="78" spans="1:10" ht="14.25" customHeight="1" x14ac:dyDescent="0.25">
      <c r="A78" s="219"/>
      <c r="B78" s="15" t="s">
        <v>538</v>
      </c>
      <c r="E78" s="18" t="s">
        <v>539</v>
      </c>
      <c r="F78" s="4">
        <v>2344.5719999999997</v>
      </c>
      <c r="G78" s="21" t="s">
        <v>250</v>
      </c>
      <c r="H78" s="212"/>
      <c r="I78" s="28">
        <f>_xlfn.IFNA(VLOOKUP(StopCodes,[3]!RangeStopCode,2,FALSE),"No Previous Rate")</f>
        <v>2468.3578989695998</v>
      </c>
      <c r="J78" s="29">
        <f t="shared" si="1"/>
        <v>1.0527968000000001</v>
      </c>
    </row>
    <row r="79" spans="1:10" ht="14.25" customHeight="1" x14ac:dyDescent="0.25">
      <c r="A79" s="219"/>
      <c r="B79" s="15" t="s">
        <v>540</v>
      </c>
      <c r="E79" s="18" t="s">
        <v>541</v>
      </c>
      <c r="F79" s="4">
        <v>5976.3959999999997</v>
      </c>
      <c r="G79" s="21" t="s">
        <v>250</v>
      </c>
      <c r="H79" s="212"/>
      <c r="I79" s="28">
        <f>_xlfn.IFNA(VLOOKUP(StopCodes,[3]!RangeStopCode,2,FALSE),"No Previous Rate")</f>
        <v>6291.9305843328002</v>
      </c>
      <c r="J79" s="29">
        <f t="shared" si="1"/>
        <v>1.0527968000000001</v>
      </c>
    </row>
    <row r="80" spans="1:10" ht="14.25" customHeight="1" x14ac:dyDescent="0.25">
      <c r="A80" s="219"/>
      <c r="B80" s="15" t="s">
        <v>542</v>
      </c>
      <c r="E80" s="18" t="s">
        <v>543</v>
      </c>
      <c r="F80" s="4">
        <v>8463.1560000000009</v>
      </c>
      <c r="G80" s="21" t="s">
        <v>250</v>
      </c>
      <c r="H80" s="212"/>
      <c r="I80" s="28">
        <f>_xlfn.IFNA(VLOOKUP(StopCodes,[3]!RangeStopCode,2,FALSE),"No Previous Rate")</f>
        <v>8909.9835547008006</v>
      </c>
      <c r="J80" s="29">
        <f t="shared" si="1"/>
        <v>1.0527967999999999</v>
      </c>
    </row>
    <row r="81" spans="1:10" ht="14.25" customHeight="1" x14ac:dyDescent="0.25">
      <c r="A81" s="219"/>
      <c r="B81" s="15" t="s">
        <v>544</v>
      </c>
      <c r="E81" s="18" t="s">
        <v>545</v>
      </c>
      <c r="F81" s="4">
        <v>361.64400000000001</v>
      </c>
      <c r="G81" s="21" t="s">
        <v>250</v>
      </c>
      <c r="H81" s="212"/>
      <c r="I81" s="28">
        <f>_xlfn.IFNA(VLOOKUP(StopCodes,[3]!RangeStopCode,2,FALSE),"No Previous Rate")</f>
        <v>380.73764593920004</v>
      </c>
      <c r="J81" s="29">
        <f t="shared" si="1"/>
        <v>1.0527968000000001</v>
      </c>
    </row>
    <row r="82" spans="1:10" ht="14.25" customHeight="1" x14ac:dyDescent="0.25">
      <c r="A82" s="220"/>
      <c r="B82" s="15" t="s">
        <v>546</v>
      </c>
      <c r="E82" s="18" t="s">
        <v>547</v>
      </c>
      <c r="F82" s="4">
        <v>484.30799999999999</v>
      </c>
      <c r="G82" s="21" t="s">
        <v>250</v>
      </c>
      <c r="H82" s="212"/>
      <c r="I82" s="28">
        <f>_xlfn.IFNA(VLOOKUP(StopCodes,[3]!RangeStopCode,2,FALSE),"No Previous Rate")</f>
        <v>509.87791261440003</v>
      </c>
      <c r="J82" s="29">
        <f t="shared" si="1"/>
        <v>1.0527968000000001</v>
      </c>
    </row>
    <row r="83" spans="1:10" ht="14.25" customHeight="1" x14ac:dyDescent="0.25">
      <c r="A83" s="221" t="s">
        <v>74</v>
      </c>
      <c r="B83" s="15" t="s">
        <v>548</v>
      </c>
      <c r="E83" s="18" t="s">
        <v>549</v>
      </c>
      <c r="F83" s="4">
        <v>226.81199999999998</v>
      </c>
      <c r="G83" s="21" t="s">
        <v>250</v>
      </c>
      <c r="H83" s="212" t="s">
        <v>550</v>
      </c>
      <c r="I83" s="28">
        <f>_xlfn.IFNA(VLOOKUP(StopCodes,[3]!RangeStopCode,2,FALSE),"No Previous Rate")</f>
        <v>238.78694780160001</v>
      </c>
      <c r="J83" s="29">
        <f t="shared" si="1"/>
        <v>1.0527968000000001</v>
      </c>
    </row>
    <row r="84" spans="1:10" ht="14.25" customHeight="1" x14ac:dyDescent="0.25">
      <c r="A84" s="219"/>
      <c r="B84" s="15" t="s">
        <v>551</v>
      </c>
      <c r="E84" s="18" t="s">
        <v>552</v>
      </c>
      <c r="F84" s="4">
        <v>75.599999999999994</v>
      </c>
      <c r="G84" s="21" t="s">
        <v>553</v>
      </c>
      <c r="H84" s="212"/>
      <c r="I84" s="28">
        <f>_xlfn.IFNA(VLOOKUP(StopCodes,[3]!RangeStopCode,2,FALSE),"No Previous Rate")</f>
        <v>79.591438080000003</v>
      </c>
      <c r="J84" s="29">
        <f t="shared" si="1"/>
        <v>1.0527968000000001</v>
      </c>
    </row>
    <row r="85" spans="1:10" ht="14.25" customHeight="1" x14ac:dyDescent="0.25">
      <c r="A85" s="219"/>
      <c r="B85" s="15" t="s">
        <v>554</v>
      </c>
      <c r="E85" s="18" t="s">
        <v>555</v>
      </c>
      <c r="F85" s="4">
        <v>132.32399999999998</v>
      </c>
      <c r="G85" s="21" t="s">
        <v>250</v>
      </c>
      <c r="H85" s="212" t="s">
        <v>556</v>
      </c>
      <c r="I85" s="28">
        <f>_xlfn.IFNA(VLOOKUP(StopCodes,[3]!RangeStopCode,2,FALSE),"No Previous Rate")</f>
        <v>139.3102837632</v>
      </c>
      <c r="J85" s="29">
        <f t="shared" si="1"/>
        <v>1.0527968000000001</v>
      </c>
    </row>
    <row r="86" spans="1:10" ht="14.25" customHeight="1" x14ac:dyDescent="0.25">
      <c r="A86" s="219"/>
      <c r="B86" s="15" t="s">
        <v>557</v>
      </c>
      <c r="E86" s="18" t="s">
        <v>558</v>
      </c>
      <c r="F86" s="4">
        <v>512.24400000000003</v>
      </c>
      <c r="G86" s="21" t="s">
        <v>250</v>
      </c>
      <c r="H86" s="212"/>
      <c r="I86" s="28">
        <f>_xlfn.IFNA(VLOOKUP(StopCodes,[3]!RangeStopCode,2,FALSE),"No Previous Rate")</f>
        <v>539.28884401920004</v>
      </c>
      <c r="J86" s="29">
        <f t="shared" si="1"/>
        <v>1.0527968000000001</v>
      </c>
    </row>
    <row r="87" spans="1:10" ht="14.25" customHeight="1" x14ac:dyDescent="0.25">
      <c r="A87" s="219"/>
      <c r="B87" s="15" t="s">
        <v>559</v>
      </c>
      <c r="E87" s="18" t="s">
        <v>560</v>
      </c>
      <c r="F87" s="4">
        <v>69.443999999999988</v>
      </c>
      <c r="G87" s="21" t="s">
        <v>519</v>
      </c>
      <c r="H87" s="213" t="s">
        <v>561</v>
      </c>
      <c r="I87" s="28">
        <f>_xlfn.IFNA(VLOOKUP(StopCodes,[3]!RangeStopCode,2,FALSE),"No Previous Rate")</f>
        <v>73.110420979200001</v>
      </c>
      <c r="J87" s="29">
        <f t="shared" si="1"/>
        <v>1.0527968000000001</v>
      </c>
    </row>
    <row r="88" spans="1:10" ht="14.25" customHeight="1" x14ac:dyDescent="0.25">
      <c r="A88" s="219"/>
      <c r="B88" s="15" t="s">
        <v>562</v>
      </c>
      <c r="E88" s="18" t="s">
        <v>563</v>
      </c>
      <c r="F88" s="4">
        <v>89.112000000000009</v>
      </c>
      <c r="G88" s="21" t="s">
        <v>519</v>
      </c>
      <c r="H88" s="213"/>
      <c r="I88" s="28">
        <f>_xlfn.IFNA(VLOOKUP(StopCodes,[3]!RangeStopCode,2,FALSE),"No Previous Rate")</f>
        <v>93.816828441600009</v>
      </c>
      <c r="J88" s="29">
        <f t="shared" si="1"/>
        <v>1.0527968000000001</v>
      </c>
    </row>
    <row r="89" spans="1:10" ht="14.25" customHeight="1" x14ac:dyDescent="0.25">
      <c r="A89" s="219"/>
      <c r="B89" s="15" t="s">
        <v>564</v>
      </c>
      <c r="E89" s="18" t="s">
        <v>565</v>
      </c>
      <c r="F89" s="4">
        <v>175.77599999999998</v>
      </c>
      <c r="G89" s="21" t="s">
        <v>519</v>
      </c>
      <c r="H89" s="213"/>
      <c r="I89" s="28">
        <f>_xlfn.IFNA(VLOOKUP(StopCodes,[3]!RangeStopCode,2,FALSE),"No Previous Rate")</f>
        <v>185.0564103168</v>
      </c>
      <c r="J89" s="29">
        <f t="shared" si="1"/>
        <v>1.0527968000000001</v>
      </c>
    </row>
    <row r="90" spans="1:10" ht="14.25" customHeight="1" x14ac:dyDescent="0.25">
      <c r="A90" s="219"/>
      <c r="B90" s="15" t="s">
        <v>566</v>
      </c>
      <c r="E90" s="18" t="s">
        <v>567</v>
      </c>
      <c r="F90" s="4">
        <v>196.55999999999997</v>
      </c>
      <c r="G90" s="21" t="s">
        <v>519</v>
      </c>
      <c r="H90" s="213"/>
      <c r="I90" s="28">
        <f>_xlfn.IFNA(VLOOKUP(StopCodes,[3]!RangeStopCode,2,FALSE),"No Previous Rate")</f>
        <v>206.93773900799997</v>
      </c>
      <c r="J90" s="29">
        <f t="shared" si="1"/>
        <v>1.0527967999999999</v>
      </c>
    </row>
    <row r="91" spans="1:10" ht="14.25" customHeight="1" x14ac:dyDescent="0.25">
      <c r="A91" s="220"/>
      <c r="B91" s="15" t="s">
        <v>568</v>
      </c>
      <c r="E91" s="18" t="s">
        <v>569</v>
      </c>
      <c r="F91" s="4">
        <v>95.64</v>
      </c>
      <c r="G91" s="21" t="s">
        <v>519</v>
      </c>
      <c r="H91" s="213"/>
      <c r="I91" s="28">
        <f>_xlfn.IFNA(VLOOKUP(StopCodes,[3]!RangeStopCode,2,FALSE),"No Previous Rate")</f>
        <v>100.689485952</v>
      </c>
      <c r="J91" s="29">
        <f t="shared" si="1"/>
        <v>1.0527967999999999</v>
      </c>
    </row>
    <row r="92" spans="1:10" ht="14.25" customHeight="1" x14ac:dyDescent="0.25">
      <c r="A92" s="7" t="s">
        <v>160</v>
      </c>
      <c r="B92" s="15" t="s">
        <v>570</v>
      </c>
      <c r="E92" s="18" t="s">
        <v>571</v>
      </c>
      <c r="F92" s="4">
        <v>14.016</v>
      </c>
      <c r="G92" s="21" t="s">
        <v>416</v>
      </c>
      <c r="H92" s="25" t="s">
        <v>572</v>
      </c>
      <c r="I92" s="28">
        <f>_xlfn.IFNA(VLOOKUP(StopCodes,[3]!RangeStopCode,2,FALSE),"No Previous Rate")</f>
        <v>14.7559999488</v>
      </c>
      <c r="J92" s="29">
        <f t="shared" si="1"/>
        <v>1.0527967999999999</v>
      </c>
    </row>
    <row r="93" spans="1:10" ht="14.25" customHeight="1" x14ac:dyDescent="0.25">
      <c r="A93" s="221" t="s">
        <v>573</v>
      </c>
      <c r="B93" s="15" t="s">
        <v>574</v>
      </c>
      <c r="E93" s="18" t="s">
        <v>575</v>
      </c>
      <c r="F93" s="4">
        <v>87.804000000000002</v>
      </c>
      <c r="G93" s="21" t="s">
        <v>519</v>
      </c>
      <c r="H93" s="223" t="s">
        <v>576</v>
      </c>
      <c r="I93" s="28">
        <f>_xlfn.IFNA(VLOOKUP(StopCodes,[3]!RangeStopCode,2,FALSE),"No Previous Rate")</f>
        <v>92.439770227200015</v>
      </c>
      <c r="J93" s="29">
        <f t="shared" si="1"/>
        <v>1.0527968000000001</v>
      </c>
    </row>
    <row r="94" spans="1:10" ht="14.25" customHeight="1" x14ac:dyDescent="0.25">
      <c r="A94" s="219"/>
      <c r="B94" s="15" t="s">
        <v>577</v>
      </c>
      <c r="E94" s="18" t="s">
        <v>578</v>
      </c>
      <c r="F94" s="4">
        <v>70.24799999999999</v>
      </c>
      <c r="G94" s="21" t="s">
        <v>519</v>
      </c>
      <c r="H94" s="224"/>
      <c r="I94" s="28">
        <f>_xlfn.IFNA(VLOOKUP(StopCodes,[3]!RangeStopCode,2,FALSE),"No Previous Rate")</f>
        <v>73.956869606399991</v>
      </c>
      <c r="J94" s="29">
        <f t="shared" si="1"/>
        <v>1.0527968000000001</v>
      </c>
    </row>
    <row r="95" spans="1:10" ht="14.25" customHeight="1" x14ac:dyDescent="0.25">
      <c r="A95" s="219"/>
      <c r="B95" s="15" t="s">
        <v>579</v>
      </c>
      <c r="E95" s="18" t="s">
        <v>580</v>
      </c>
      <c r="F95" s="4">
        <v>44.783999999999999</v>
      </c>
      <c r="G95" s="21" t="s">
        <v>519</v>
      </c>
      <c r="H95" s="224"/>
      <c r="I95" s="28">
        <f>_xlfn.IFNA(VLOOKUP(StopCodes,[3]!RangeStopCode,2,FALSE),"No Previous Rate")</f>
        <v>47.148451891200004</v>
      </c>
      <c r="J95" s="29">
        <f t="shared" si="1"/>
        <v>1.0527968000000001</v>
      </c>
    </row>
    <row r="96" spans="1:10" ht="14.25" customHeight="1" x14ac:dyDescent="0.25">
      <c r="A96" s="219"/>
      <c r="B96" s="15" t="s">
        <v>581</v>
      </c>
      <c r="E96" s="18" t="s">
        <v>582</v>
      </c>
      <c r="F96" s="4">
        <v>39.515999999999998</v>
      </c>
      <c r="G96" s="21" t="s">
        <v>519</v>
      </c>
      <c r="H96" s="224"/>
      <c r="I96" s="28">
        <f>_xlfn.IFNA(VLOOKUP(StopCodes,[3]!RangeStopCode,2,FALSE),"No Previous Rate")</f>
        <v>41.602318348799997</v>
      </c>
      <c r="J96" s="29">
        <f t="shared" si="1"/>
        <v>1.0527967999999999</v>
      </c>
    </row>
    <row r="97" spans="1:10" ht="14.25" customHeight="1" x14ac:dyDescent="0.25">
      <c r="A97" s="219"/>
      <c r="B97" s="15" t="s">
        <v>583</v>
      </c>
      <c r="E97" s="18" t="s">
        <v>584</v>
      </c>
      <c r="F97" s="4">
        <v>151.524</v>
      </c>
      <c r="G97" s="21" t="s">
        <v>519</v>
      </c>
      <c r="H97" s="224"/>
      <c r="I97" s="28">
        <f>_xlfn.IFNA(VLOOKUP(StopCodes,[3]!RangeStopCode,2,FALSE),"No Previous Rate")</f>
        <v>159.52398232319999</v>
      </c>
      <c r="J97" s="29">
        <f t="shared" si="1"/>
        <v>1.0527967999999999</v>
      </c>
    </row>
    <row r="98" spans="1:10" ht="14.25" customHeight="1" x14ac:dyDescent="0.25">
      <c r="A98" s="219"/>
      <c r="B98" s="15" t="s">
        <v>585</v>
      </c>
      <c r="E98" s="18" t="s">
        <v>586</v>
      </c>
      <c r="F98" s="4">
        <v>128.42400000000001</v>
      </c>
      <c r="G98" s="21" t="s">
        <v>519</v>
      </c>
      <c r="H98" s="224"/>
      <c r="I98" s="28">
        <f>_xlfn.IFNA(VLOOKUP(StopCodes,[3]!RangeStopCode,2,FALSE),"No Previous Rate")</f>
        <v>135.20437624320002</v>
      </c>
      <c r="J98" s="29">
        <f t="shared" si="1"/>
        <v>1.0527968000000001</v>
      </c>
    </row>
    <row r="99" spans="1:10" ht="14.25" customHeight="1" x14ac:dyDescent="0.25">
      <c r="A99" s="219"/>
      <c r="B99" s="15" t="s">
        <v>587</v>
      </c>
      <c r="E99" s="18" t="s">
        <v>588</v>
      </c>
      <c r="F99" s="4">
        <v>94.919999999999987</v>
      </c>
      <c r="G99" s="21" t="s">
        <v>519</v>
      </c>
      <c r="H99" s="224"/>
      <c r="I99" s="28">
        <f>_xlfn.IFNA(VLOOKUP(StopCodes,[3]!RangeStopCode,2,FALSE),"No Previous Rate")</f>
        <v>99.931472255999992</v>
      </c>
      <c r="J99" s="29">
        <f t="shared" si="1"/>
        <v>1.0527968000000001</v>
      </c>
    </row>
    <row r="100" spans="1:10" ht="14.25" customHeight="1" x14ac:dyDescent="0.25">
      <c r="A100" s="220"/>
      <c r="B100" s="15" t="s">
        <v>589</v>
      </c>
      <c r="E100" s="18" t="s">
        <v>590</v>
      </c>
      <c r="F100" s="4">
        <v>87.983999999999995</v>
      </c>
      <c r="G100" s="21" t="s">
        <v>519</v>
      </c>
      <c r="H100" s="26"/>
      <c r="I100" s="28">
        <f>_xlfn.IFNA(VLOOKUP(StopCodes,[3]!RangeStopCode,2,FALSE),"No Previous Rate")</f>
        <v>92.629273651199995</v>
      </c>
      <c r="J100" s="29">
        <f t="shared" si="1"/>
        <v>1.0527968000000001</v>
      </c>
    </row>
    <row r="101" spans="1:10" ht="14.25" customHeight="1" x14ac:dyDescent="0.25">
      <c r="A101" s="221" t="s">
        <v>591</v>
      </c>
      <c r="B101" s="15" t="s">
        <v>592</v>
      </c>
      <c r="E101" s="18" t="s">
        <v>593</v>
      </c>
      <c r="F101" s="4">
        <v>105.51600000000001</v>
      </c>
      <c r="G101" s="21" t="s">
        <v>519</v>
      </c>
      <c r="H101" s="222" t="s">
        <v>594</v>
      </c>
      <c r="I101" s="28">
        <f>_xlfn.IFNA(VLOOKUP(StopCodes,[3]!RangeStopCode,2,FALSE),"No Previous Rate")</f>
        <v>111.08690714880001</v>
      </c>
      <c r="J101" s="29">
        <f t="shared" si="1"/>
        <v>1.0527968000000001</v>
      </c>
    </row>
    <row r="102" spans="1:10" ht="14.25" customHeight="1" x14ac:dyDescent="0.25">
      <c r="A102" s="219"/>
      <c r="B102" s="15" t="s">
        <v>595</v>
      </c>
      <c r="E102" s="18" t="s">
        <v>596</v>
      </c>
      <c r="F102" s="4">
        <v>100.41600000000001</v>
      </c>
      <c r="G102" s="21" t="s">
        <v>519</v>
      </c>
      <c r="H102" s="214"/>
      <c r="I102" s="28">
        <f>_xlfn.IFNA(VLOOKUP(StopCodes,[3]!RangeStopCode,2,FALSE),"No Previous Rate")</f>
        <v>105.71764346880001</v>
      </c>
      <c r="J102" s="29">
        <f t="shared" si="1"/>
        <v>1.0527967999999999</v>
      </c>
    </row>
    <row r="103" spans="1:10" ht="14.25" customHeight="1" x14ac:dyDescent="0.25">
      <c r="A103" s="219"/>
      <c r="B103" s="15" t="s">
        <v>597</v>
      </c>
      <c r="E103" s="18" t="s">
        <v>598</v>
      </c>
      <c r="F103" s="4">
        <v>30.299999999999997</v>
      </c>
      <c r="G103" s="21" t="s">
        <v>599</v>
      </c>
      <c r="H103" s="212" t="s">
        <v>600</v>
      </c>
      <c r="I103" s="28">
        <f>_xlfn.IFNA(VLOOKUP(StopCodes,[3]!RangeStopCode,2,FALSE),"No Previous Rate")</f>
        <v>31.899743040000001</v>
      </c>
      <c r="J103" s="29">
        <f t="shared" si="1"/>
        <v>1.0527968000000001</v>
      </c>
    </row>
    <row r="104" spans="1:10" ht="14.25" customHeight="1" x14ac:dyDescent="0.25">
      <c r="A104" s="219"/>
      <c r="B104" s="15" t="s">
        <v>601</v>
      </c>
      <c r="E104" s="18" t="s">
        <v>602</v>
      </c>
      <c r="F104" s="4">
        <v>45.672000000000004</v>
      </c>
      <c r="G104" s="21" t="s">
        <v>599</v>
      </c>
      <c r="H104" s="213"/>
      <c r="I104" s="28">
        <f>_xlfn.IFNA(VLOOKUP(StopCodes,[3]!RangeStopCode,2,FALSE),"No Previous Rate")</f>
        <v>48.083335449600007</v>
      </c>
      <c r="J104" s="29">
        <f t="shared" si="1"/>
        <v>1.0527968000000001</v>
      </c>
    </row>
    <row r="105" spans="1:10" ht="14.25" customHeight="1" x14ac:dyDescent="0.25">
      <c r="A105" s="219"/>
      <c r="B105" s="15" t="s">
        <v>603</v>
      </c>
      <c r="E105" s="18" t="s">
        <v>604</v>
      </c>
      <c r="F105" s="4">
        <v>72.263999999999996</v>
      </c>
      <c r="G105" s="21" t="s">
        <v>599</v>
      </c>
      <c r="H105" s="213"/>
      <c r="I105" s="28">
        <f>_xlfn.IFNA(VLOOKUP(StopCodes,[3]!RangeStopCode,2,FALSE),"No Previous Rate")</f>
        <v>76.079307955200008</v>
      </c>
      <c r="J105" s="29">
        <f t="shared" si="1"/>
        <v>1.0527968000000001</v>
      </c>
    </row>
    <row r="106" spans="1:10" ht="14.25" customHeight="1" x14ac:dyDescent="0.25">
      <c r="A106" s="219"/>
      <c r="B106" s="15" t="s">
        <v>605</v>
      </c>
      <c r="E106" s="18" t="s">
        <v>606</v>
      </c>
      <c r="F106" s="4">
        <v>146.10137730187702</v>
      </c>
      <c r="G106" s="21" t="s">
        <v>416</v>
      </c>
      <c r="H106" s="212" t="s">
        <v>591</v>
      </c>
      <c r="I106" s="28">
        <f>_xlfn.IFNA(VLOOKUP(StopCodes,[3]!RangeStopCode,2,FALSE),"No Previous Rate")</f>
        <v>153.81361248000002</v>
      </c>
      <c r="J106" s="29">
        <f t="shared" si="1"/>
        <v>1.0527868752543506</v>
      </c>
    </row>
    <row r="107" spans="1:10" ht="14.25" customHeight="1" x14ac:dyDescent="0.25">
      <c r="A107" s="219"/>
      <c r="B107" s="15" t="s">
        <v>607</v>
      </c>
      <c r="E107" s="18" t="s">
        <v>608</v>
      </c>
      <c r="F107" s="4">
        <v>68.520550920750807</v>
      </c>
      <c r="G107" s="21" t="s">
        <v>416</v>
      </c>
      <c r="H107" s="212"/>
      <c r="I107" s="28">
        <f>_xlfn.IFNA(VLOOKUP(StopCodes,[3]!RangeStopCode,2,FALSE),"No Previous Rate")</f>
        <v>72.125003174400007</v>
      </c>
      <c r="J107" s="29">
        <f t="shared" si="1"/>
        <v>1.0526039590343927</v>
      </c>
    </row>
    <row r="108" spans="1:10" ht="14.25" customHeight="1" x14ac:dyDescent="0.25">
      <c r="A108" s="219"/>
      <c r="B108" s="15" t="s">
        <v>609</v>
      </c>
      <c r="E108" s="18" t="s">
        <v>610</v>
      </c>
      <c r="F108" s="4">
        <v>59.900459100625667</v>
      </c>
      <c r="G108" s="21" t="s">
        <v>416</v>
      </c>
      <c r="H108" s="212"/>
      <c r="I108" s="28">
        <f>_xlfn.IFNA(VLOOKUP(StopCodes,[3]!RangeStopCode,2,FALSE),"No Previous Rate")</f>
        <v>63.066739507200012</v>
      </c>
      <c r="J108" s="29">
        <f t="shared" si="1"/>
        <v>1.052859034039378</v>
      </c>
    </row>
    <row r="109" spans="1:10" ht="14.25" customHeight="1" x14ac:dyDescent="0.25">
      <c r="A109" s="219"/>
      <c r="B109" s="15" t="s">
        <v>611</v>
      </c>
      <c r="E109" s="18" t="s">
        <v>612</v>
      </c>
      <c r="F109" s="4">
        <v>59.90045910062566</v>
      </c>
      <c r="G109" s="21" t="s">
        <v>416</v>
      </c>
      <c r="H109" s="212"/>
      <c r="I109" s="28">
        <f>_xlfn.IFNA(VLOOKUP(StopCodes,[3]!RangeStopCode,2,FALSE),"No Previous Rate")</f>
        <v>63.066739507200012</v>
      </c>
      <c r="J109" s="29">
        <f t="shared" si="1"/>
        <v>1.0528590340393782</v>
      </c>
    </row>
    <row r="110" spans="1:10" ht="14.25" customHeight="1" x14ac:dyDescent="0.25">
      <c r="A110" s="219"/>
      <c r="B110" s="15" t="s">
        <v>613</v>
      </c>
      <c r="E110" s="18" t="s">
        <v>614</v>
      </c>
      <c r="F110" s="4">
        <v>284.88635228026021</v>
      </c>
      <c r="G110" s="21" t="s">
        <v>416</v>
      </c>
      <c r="H110" s="213"/>
      <c r="I110" s="28">
        <f>_xlfn.IFNA(VLOOKUP(StopCodes,[3]!RangeStopCode,2,FALSE),"No Previous Rate")</f>
        <v>299.92075238400008</v>
      </c>
      <c r="J110" s="29">
        <f t="shared" si="1"/>
        <v>1.0527733251642382</v>
      </c>
    </row>
    <row r="111" spans="1:10" ht="14.25" customHeight="1" x14ac:dyDescent="0.25">
      <c r="A111" s="219"/>
      <c r="B111" s="15" t="s">
        <v>615</v>
      </c>
      <c r="E111" s="18" t="s">
        <v>616</v>
      </c>
      <c r="F111" s="4">
        <v>136.85774091210405</v>
      </c>
      <c r="G111" s="21" t="s">
        <v>416</v>
      </c>
      <c r="H111" s="213"/>
      <c r="I111" s="28">
        <f>_xlfn.IFNA(VLOOKUP(StopCodes,[3]!RangeStopCode,2,FALSE),"No Previous Rate")</f>
        <v>144.09840360960001</v>
      </c>
      <c r="J111" s="29">
        <f t="shared" si="1"/>
        <v>1.0529064899744782</v>
      </c>
    </row>
    <row r="112" spans="1:10" ht="14.25" customHeight="1" x14ac:dyDescent="0.25">
      <c r="A112" s="219"/>
      <c r="B112" s="15" t="s">
        <v>617</v>
      </c>
      <c r="E112" s="18" t="s">
        <v>618</v>
      </c>
      <c r="F112" s="4">
        <v>120.4101174267534</v>
      </c>
      <c r="G112" s="21" t="s">
        <v>416</v>
      </c>
      <c r="H112" s="213"/>
      <c r="I112" s="28">
        <f>_xlfn.IFNA(VLOOKUP(StopCodes,[3]!RangeStopCode,2,FALSE),"No Previous Rate")</f>
        <v>126.7651570944</v>
      </c>
      <c r="J112" s="29">
        <f t="shared" si="1"/>
        <v>1.0527782864385331</v>
      </c>
    </row>
    <row r="113" spans="1:10" ht="14.25" customHeight="1" x14ac:dyDescent="0.25">
      <c r="A113" s="219"/>
      <c r="B113" s="15" t="s">
        <v>619</v>
      </c>
      <c r="E113" s="18" t="s">
        <v>620</v>
      </c>
      <c r="F113" s="4">
        <v>120.41011742675337</v>
      </c>
      <c r="G113" s="21" t="s">
        <v>416</v>
      </c>
      <c r="H113" s="213"/>
      <c r="I113" s="28">
        <f>_xlfn.IFNA(VLOOKUP(StopCodes,[3]!RangeStopCode,2,FALSE),"No Previous Rate")</f>
        <v>126.7651570944</v>
      </c>
      <c r="J113" s="29">
        <f t="shared" si="1"/>
        <v>1.0527782864385333</v>
      </c>
    </row>
    <row r="114" spans="1:10" ht="14.25" customHeight="1" x14ac:dyDescent="0.25">
      <c r="A114" s="219"/>
      <c r="B114" s="15" t="s">
        <v>621</v>
      </c>
      <c r="E114" s="18" t="s">
        <v>622</v>
      </c>
      <c r="F114" s="4">
        <v>613.92722630808055</v>
      </c>
      <c r="G114" s="21" t="s">
        <v>416</v>
      </c>
      <c r="H114" s="213"/>
      <c r="I114" s="28">
        <f>_xlfn.IFNA(VLOOKUP(StopCodes,[3]!RangeStopCode,2,FALSE),"No Previous Rate")</f>
        <v>646.34564501759985</v>
      </c>
      <c r="J114" s="29">
        <f t="shared" si="1"/>
        <v>1.0528049861943265</v>
      </c>
    </row>
    <row r="115" spans="1:10" ht="14.25" customHeight="1" x14ac:dyDescent="0.25">
      <c r="A115" s="219"/>
      <c r="B115" s="15" t="s">
        <v>623</v>
      </c>
      <c r="E115" s="18" t="s">
        <v>624</v>
      </c>
      <c r="F115" s="4">
        <v>309.19009052323219</v>
      </c>
      <c r="G115" s="21" t="s">
        <v>416</v>
      </c>
      <c r="H115" s="213"/>
      <c r="I115" s="28">
        <f>_xlfn.IFNA(VLOOKUP(StopCodes,[3]!RangeStopCode,2,FALSE),"No Previous Rate")</f>
        <v>325.50371462400005</v>
      </c>
      <c r="J115" s="29">
        <f t="shared" si="1"/>
        <v>1.0527624416201724</v>
      </c>
    </row>
    <row r="116" spans="1:10" ht="14.25" customHeight="1" x14ac:dyDescent="0.25">
      <c r="A116" s="219"/>
      <c r="B116" s="15" t="s">
        <v>625</v>
      </c>
      <c r="E116" s="18" t="s">
        <v>626</v>
      </c>
      <c r="F116" s="4">
        <v>275.33040876936013</v>
      </c>
      <c r="G116" s="21" t="s">
        <v>416</v>
      </c>
      <c r="H116" s="213"/>
      <c r="I116" s="28">
        <f>_xlfn.IFNA(VLOOKUP(StopCodes,[3]!RangeStopCode,2,FALSE),"No Previous Rate")</f>
        <v>289.86443735040007</v>
      </c>
      <c r="J116" s="29">
        <f t="shared" si="1"/>
        <v>1.0527875894493546</v>
      </c>
    </row>
    <row r="117" spans="1:10" ht="14.25" customHeight="1" x14ac:dyDescent="0.25">
      <c r="A117" s="219"/>
      <c r="B117" s="15" t="s">
        <v>627</v>
      </c>
      <c r="E117" s="18" t="s">
        <v>628</v>
      </c>
      <c r="F117" s="4">
        <v>275.33040876936013</v>
      </c>
      <c r="G117" s="21" t="s">
        <v>416</v>
      </c>
      <c r="H117" s="213"/>
      <c r="I117" s="28">
        <f>_xlfn.IFNA(VLOOKUP(StopCodes,[3]!RangeStopCode,2,FALSE),"No Previous Rate")</f>
        <v>289.86443735040007</v>
      </c>
      <c r="J117" s="29">
        <f t="shared" si="1"/>
        <v>1.0527875894493546</v>
      </c>
    </row>
    <row r="118" spans="1:10" ht="14.25" customHeight="1" x14ac:dyDescent="0.25">
      <c r="A118" s="219"/>
      <c r="B118" s="15" t="s">
        <v>629</v>
      </c>
      <c r="E118" s="18" t="s">
        <v>630</v>
      </c>
      <c r="F118" s="4">
        <v>802.92722630808044</v>
      </c>
      <c r="G118" s="21" t="s">
        <v>416</v>
      </c>
      <c r="H118" s="213"/>
      <c r="I118" s="28">
        <f>_xlfn.IFNA(VLOOKUP(StopCodes,[3]!RangeStopCode,2,FALSE),"No Previous Rate")</f>
        <v>845.32424021760016</v>
      </c>
      <c r="J118" s="29">
        <f t="shared" si="1"/>
        <v>1.0528030592566457</v>
      </c>
    </row>
    <row r="119" spans="1:10" ht="14.25" customHeight="1" x14ac:dyDescent="0.25">
      <c r="A119" s="219"/>
      <c r="B119" s="15" t="s">
        <v>631</v>
      </c>
      <c r="E119" s="18" t="s">
        <v>632</v>
      </c>
      <c r="F119" s="4">
        <v>498.19009052323219</v>
      </c>
      <c r="G119" s="21" t="s">
        <v>416</v>
      </c>
      <c r="H119" s="213"/>
      <c r="I119" s="28">
        <f>_xlfn.IFNA(VLOOKUP(StopCodes,[3]!RangeStopCode,2,FALSE),"No Previous Rate")</f>
        <v>524.4949433856001</v>
      </c>
      <c r="J119" s="29">
        <f t="shared" si="1"/>
        <v>1.0528008351887144</v>
      </c>
    </row>
    <row r="120" spans="1:10" ht="14.25" customHeight="1" x14ac:dyDescent="0.25">
      <c r="A120" s="219"/>
      <c r="B120" s="15" t="s">
        <v>633</v>
      </c>
      <c r="E120" s="18" t="s">
        <v>634</v>
      </c>
      <c r="F120" s="4">
        <v>464.33040876936025</v>
      </c>
      <c r="G120" s="21" t="s">
        <v>416</v>
      </c>
      <c r="H120" s="213"/>
      <c r="I120" s="28">
        <f>_xlfn.IFNA(VLOOKUP(StopCodes,[3]!RangeStopCode,2,FALSE),"No Previous Rate")</f>
        <v>488.84303255040015</v>
      </c>
      <c r="J120" s="29">
        <f t="shared" si="1"/>
        <v>1.0527913384910694</v>
      </c>
    </row>
    <row r="121" spans="1:10" ht="14.25" customHeight="1" x14ac:dyDescent="0.25">
      <c r="A121" s="219"/>
      <c r="B121" s="15" t="s">
        <v>635</v>
      </c>
      <c r="E121" s="18" t="s">
        <v>636</v>
      </c>
      <c r="F121" s="4">
        <v>464.33040876936019</v>
      </c>
      <c r="G121" s="21" t="s">
        <v>416</v>
      </c>
      <c r="H121" s="213"/>
      <c r="I121" s="28">
        <f>_xlfn.IFNA(VLOOKUP(StopCodes,[3]!RangeStopCode,2,FALSE),"No Previous Rate")</f>
        <v>488.84303255040015</v>
      </c>
      <c r="J121" s="29">
        <f t="shared" si="1"/>
        <v>1.0527913384910694</v>
      </c>
    </row>
    <row r="122" spans="1:10" ht="14.25" customHeight="1" x14ac:dyDescent="0.25">
      <c r="A122" s="219"/>
      <c r="B122" s="15" t="s">
        <v>637</v>
      </c>
      <c r="E122" s="18" t="s">
        <v>638</v>
      </c>
      <c r="F122" s="4">
        <v>301.82580000000002</v>
      </c>
      <c r="G122" s="21" t="s">
        <v>250</v>
      </c>
      <c r="H122" s="213"/>
      <c r="I122" s="28">
        <f>_xlfn.IFNA(VLOOKUP(StopCodes,[3]!RangeStopCode,2,FALSE),"No Previous Rate")</f>
        <v>317.75934136320001</v>
      </c>
      <c r="J122" s="29">
        <f t="shared" si="1"/>
        <v>1.0527905214305735</v>
      </c>
    </row>
    <row r="123" spans="1:10" ht="14.25" customHeight="1" x14ac:dyDescent="0.25">
      <c r="A123" s="219"/>
      <c r="B123" s="15" t="s">
        <v>639</v>
      </c>
      <c r="E123" s="18" t="s">
        <v>640</v>
      </c>
      <c r="F123" s="4">
        <v>465.62579999999991</v>
      </c>
      <c r="G123" s="21" t="s">
        <v>250</v>
      </c>
      <c r="H123" s="213"/>
      <c r="I123" s="28">
        <f>_xlfn.IFNA(VLOOKUP(StopCodes,[3]!RangeStopCode,2,FALSE),"No Previous Rate")</f>
        <v>490.20745720320002</v>
      </c>
      <c r="J123" s="29">
        <f t="shared" si="1"/>
        <v>1.0527927301347995</v>
      </c>
    </row>
    <row r="124" spans="1:10" ht="14.25" customHeight="1" x14ac:dyDescent="0.25">
      <c r="A124" s="219"/>
      <c r="B124" s="15" t="s">
        <v>641</v>
      </c>
      <c r="E124" s="18" t="s">
        <v>642</v>
      </c>
      <c r="F124" s="4">
        <v>662.18579999999986</v>
      </c>
      <c r="G124" s="21" t="s">
        <v>250</v>
      </c>
      <c r="H124" s="213"/>
      <c r="I124" s="28">
        <f>_xlfn.IFNA(VLOOKUP(StopCodes,[3]!RangeStopCode,2,FALSE),"No Previous Rate")</f>
        <v>697.14519621120007</v>
      </c>
      <c r="J124" s="29">
        <f t="shared" si="1"/>
        <v>1.0527939382137161</v>
      </c>
    </row>
    <row r="125" spans="1:10" ht="14.25" customHeight="1" x14ac:dyDescent="0.25">
      <c r="A125" s="219"/>
      <c r="B125" s="15" t="s">
        <v>643</v>
      </c>
      <c r="E125" s="18" t="s">
        <v>644</v>
      </c>
      <c r="F125" s="4">
        <v>793.22580000000005</v>
      </c>
      <c r="G125" s="21" t="s">
        <v>250</v>
      </c>
      <c r="H125" s="213"/>
      <c r="I125" s="28">
        <f>_xlfn.IFNA(VLOOKUP(StopCodes,[3]!RangeStopCode,2,FALSE),"No Previous Rate")</f>
        <v>835.10368888319999</v>
      </c>
      <c r="J125" s="29">
        <f t="shared" si="1"/>
        <v>1.0527944109775551</v>
      </c>
    </row>
    <row r="126" spans="1:10" ht="14.25" customHeight="1" x14ac:dyDescent="0.25">
      <c r="A126" s="219"/>
      <c r="B126" s="15" t="s">
        <v>645</v>
      </c>
      <c r="E126" s="18" t="s">
        <v>646</v>
      </c>
      <c r="F126" s="4">
        <v>957.02579999999978</v>
      </c>
      <c r="G126" s="21" t="s">
        <v>250</v>
      </c>
      <c r="H126" s="213"/>
      <c r="I126" s="28">
        <f>_xlfn.IFNA(VLOOKUP(StopCodes,[3]!RangeStopCode,2,FALSE),"No Previous Rate")</f>
        <v>1007.5518047231999</v>
      </c>
      <c r="J126" s="29">
        <f t="shared" si="1"/>
        <v>1.052794819871314</v>
      </c>
    </row>
    <row r="127" spans="1:10" ht="14.25" customHeight="1" x14ac:dyDescent="0.25">
      <c r="A127" s="219"/>
      <c r="B127" s="15" t="s">
        <v>647</v>
      </c>
      <c r="E127" s="18" t="s">
        <v>648</v>
      </c>
      <c r="F127" s="4">
        <v>965.80500000000006</v>
      </c>
      <c r="G127" s="21" t="s">
        <v>250</v>
      </c>
      <c r="H127" s="213"/>
      <c r="I127" s="28">
        <f>_xlfn.IFNA(VLOOKUP(StopCodes,[3]!RangeStopCode,2,FALSE),"No Previous Rate")</f>
        <v>1016.7995718144</v>
      </c>
      <c r="J127" s="29">
        <f t="shared" si="1"/>
        <v>1.0528000702154161</v>
      </c>
    </row>
    <row r="128" spans="1:10" ht="14.25" customHeight="1" x14ac:dyDescent="0.25">
      <c r="A128" s="219"/>
      <c r="B128" s="15" t="s">
        <v>649</v>
      </c>
      <c r="E128" s="18" t="s">
        <v>650</v>
      </c>
      <c r="F128" s="4">
        <v>1580.0550000000001</v>
      </c>
      <c r="G128" s="21" t="s">
        <v>250</v>
      </c>
      <c r="H128" s="213"/>
      <c r="I128" s="28">
        <f>_xlfn.IFNA(VLOOKUP(StopCodes,[3]!RangeStopCode,2,FALSE),"No Previous Rate")</f>
        <v>1663.4863229952</v>
      </c>
      <c r="J128" s="29">
        <f t="shared" si="1"/>
        <v>1.0528027967350504</v>
      </c>
    </row>
    <row r="129" spans="1:10" ht="14.25" customHeight="1" x14ac:dyDescent="0.25">
      <c r="A129" s="219"/>
      <c r="B129" s="15" t="s">
        <v>651</v>
      </c>
      <c r="E129" s="18" t="s">
        <v>652</v>
      </c>
      <c r="F129" s="4">
        <v>2317.1550000000002</v>
      </c>
      <c r="G129" s="21" t="s">
        <v>250</v>
      </c>
      <c r="H129" s="213"/>
      <c r="I129" s="28">
        <f>_xlfn.IFNA(VLOOKUP(StopCodes,[3]!RangeStopCode,2,FALSE),"No Previous Rate")</f>
        <v>2439.4902107135999</v>
      </c>
      <c r="J129" s="29">
        <f t="shared" si="1"/>
        <v>1.0527954369533328</v>
      </c>
    </row>
    <row r="130" spans="1:10" ht="14.25" customHeight="1" x14ac:dyDescent="0.25">
      <c r="A130" s="219"/>
      <c r="B130" s="15" t="s">
        <v>653</v>
      </c>
      <c r="E130" s="18" t="s">
        <v>654</v>
      </c>
      <c r="F130" s="4">
        <v>3054.2549999999997</v>
      </c>
      <c r="G130" s="21" t="s">
        <v>250</v>
      </c>
      <c r="H130" s="213"/>
      <c r="I130" s="28">
        <f>_xlfn.IFNA(VLOOKUP(StopCodes,[3]!RangeStopCode,2,FALSE),"No Previous Rate")</f>
        <v>3215.5067319936002</v>
      </c>
      <c r="J130" s="29">
        <f t="shared" ref="J130:J193" si="2">IF(I130="No Previous Rate","N/A",I130/F130)</f>
        <v>1.0527957659048117</v>
      </c>
    </row>
    <row r="131" spans="1:10" ht="14.25" customHeight="1" x14ac:dyDescent="0.25">
      <c r="A131" s="219"/>
      <c r="B131" s="15" t="s">
        <v>655</v>
      </c>
      <c r="E131" s="18" t="s">
        <v>656</v>
      </c>
      <c r="F131" s="4">
        <v>3422.8050000000007</v>
      </c>
      <c r="G131" s="21" t="s">
        <v>250</v>
      </c>
      <c r="H131" s="213"/>
      <c r="I131" s="28">
        <f>_xlfn.IFNA(VLOOKUP(StopCodes,[3]!RangeStopCode,2,FALSE),"No Previous Rate")</f>
        <v>3603.5086758528</v>
      </c>
      <c r="J131" s="29">
        <f t="shared" si="2"/>
        <v>1.0527940317525537</v>
      </c>
    </row>
    <row r="132" spans="1:10" ht="14.25" customHeight="1" x14ac:dyDescent="0.25">
      <c r="A132" s="220"/>
      <c r="B132" s="15" t="s">
        <v>657</v>
      </c>
      <c r="E132" s="18" t="s">
        <v>658</v>
      </c>
      <c r="F132" s="4">
        <v>398.07081693939892</v>
      </c>
      <c r="G132" s="21" t="s">
        <v>250</v>
      </c>
      <c r="H132" s="213"/>
      <c r="I132" s="28">
        <f>_xlfn.IFNA(VLOOKUP(StopCodes,[3]!RangeStopCode,2,FALSE),"No Previous Rate")</f>
        <v>419.09313895680003</v>
      </c>
      <c r="J132" s="29">
        <f t="shared" si="2"/>
        <v>1.0528105078865941</v>
      </c>
    </row>
    <row r="133" spans="1:10" ht="14.25" customHeight="1" x14ac:dyDescent="0.25">
      <c r="A133" s="7" t="s">
        <v>659</v>
      </c>
      <c r="B133" s="15" t="s">
        <v>660</v>
      </c>
      <c r="E133" s="18" t="s">
        <v>661</v>
      </c>
      <c r="F133" s="4">
        <v>86.963999999999999</v>
      </c>
      <c r="G133" s="21" t="s">
        <v>250</v>
      </c>
      <c r="H133" s="25" t="s">
        <v>662</v>
      </c>
      <c r="I133" s="28">
        <f>_xlfn.IFNA(VLOOKUP(StopCodes,[3]!RangeStopCode,2,FALSE),"No Previous Rate")</f>
        <v>91.555420915200017</v>
      </c>
      <c r="J133" s="29">
        <f t="shared" si="2"/>
        <v>1.0527968000000003</v>
      </c>
    </row>
    <row r="134" spans="1:10" ht="14.25" customHeight="1" x14ac:dyDescent="0.25">
      <c r="A134" s="221" t="s">
        <v>663</v>
      </c>
      <c r="B134" s="15" t="s">
        <v>664</v>
      </c>
      <c r="E134" s="18" t="s">
        <v>665</v>
      </c>
      <c r="F134" s="4">
        <v>242.23199999999997</v>
      </c>
      <c r="G134" s="21" t="s">
        <v>250</v>
      </c>
      <c r="H134" s="212" t="s">
        <v>666</v>
      </c>
      <c r="I134" s="28">
        <f>_xlfn.IFNA(VLOOKUP(StopCodes,[3]!RangeStopCode,2,FALSE),"No Previous Rate")</f>
        <v>255.02107445759998</v>
      </c>
      <c r="J134" s="29">
        <f t="shared" si="2"/>
        <v>1.0527968000000001</v>
      </c>
    </row>
    <row r="135" spans="1:10" ht="14.25" customHeight="1" x14ac:dyDescent="0.25">
      <c r="A135" s="219"/>
      <c r="B135" s="15" t="s">
        <v>667</v>
      </c>
      <c r="E135" s="18" t="s">
        <v>668</v>
      </c>
      <c r="F135" s="4">
        <v>452.60399999999993</v>
      </c>
      <c r="G135" s="21" t="s">
        <v>250</v>
      </c>
      <c r="H135" s="212"/>
      <c r="I135" s="28">
        <f>_xlfn.IFNA(VLOOKUP(StopCodes,[3]!RangeStopCode,2,FALSE),"No Previous Rate")</f>
        <v>476.50004286720002</v>
      </c>
      <c r="J135" s="29">
        <f t="shared" si="2"/>
        <v>1.0527968000000003</v>
      </c>
    </row>
    <row r="136" spans="1:10" ht="14.25" customHeight="1" x14ac:dyDescent="0.25">
      <c r="A136" s="219"/>
      <c r="B136" s="15" t="s">
        <v>669</v>
      </c>
      <c r="E136" s="18" t="s">
        <v>670</v>
      </c>
      <c r="F136" s="4">
        <v>628.63199999999995</v>
      </c>
      <c r="G136" s="21" t="s">
        <v>250</v>
      </c>
      <c r="H136" s="212"/>
      <c r="I136" s="28">
        <f>_xlfn.IFNA(VLOOKUP(StopCodes,[3]!RangeStopCode,2,FALSE),"No Previous Rate")</f>
        <v>661.8217579776001</v>
      </c>
      <c r="J136" s="29">
        <f t="shared" si="2"/>
        <v>1.0527968000000003</v>
      </c>
    </row>
    <row r="137" spans="1:10" ht="14.25" customHeight="1" x14ac:dyDescent="0.25">
      <c r="A137" s="219"/>
      <c r="B137" s="15" t="s">
        <v>671</v>
      </c>
      <c r="E137" s="18" t="s">
        <v>672</v>
      </c>
      <c r="F137" s="4">
        <v>60.215999999999994</v>
      </c>
      <c r="G137" s="21" t="s">
        <v>250</v>
      </c>
      <c r="H137" s="212"/>
      <c r="I137" s="28">
        <f>_xlfn.IFNA(VLOOKUP(StopCodes,[3]!RangeStopCode,2,FALSE),"No Previous Rate")</f>
        <v>63.395212108799996</v>
      </c>
      <c r="J137" s="29">
        <f t="shared" si="2"/>
        <v>1.0527968000000001</v>
      </c>
    </row>
    <row r="138" spans="1:10" ht="14.25" customHeight="1" x14ac:dyDescent="0.25">
      <c r="A138" s="219"/>
      <c r="B138" s="15" t="s">
        <v>673</v>
      </c>
      <c r="E138" s="18" t="s">
        <v>674</v>
      </c>
      <c r="F138" s="4">
        <v>92.076000000000008</v>
      </c>
      <c r="G138" s="21" t="s">
        <v>250</v>
      </c>
      <c r="H138" s="212"/>
      <c r="I138" s="28">
        <f>_xlfn.IFNA(VLOOKUP(StopCodes,[3]!RangeStopCode,2,FALSE),"No Previous Rate")</f>
        <v>96.937318156800004</v>
      </c>
      <c r="J138" s="29">
        <f t="shared" si="2"/>
        <v>1.0527967999999999</v>
      </c>
    </row>
    <row r="139" spans="1:10" ht="14.25" customHeight="1" x14ac:dyDescent="0.25">
      <c r="A139" s="219"/>
      <c r="B139" s="15" t="s">
        <v>675</v>
      </c>
      <c r="E139" s="18" t="s">
        <v>676</v>
      </c>
      <c r="F139" s="4">
        <v>374.41199999999998</v>
      </c>
      <c r="G139" s="21" t="s">
        <v>250</v>
      </c>
      <c r="H139" s="212"/>
      <c r="I139" s="28">
        <f>_xlfn.IFNA(VLOOKUP(StopCodes,[3]!RangeStopCode,2,FALSE),"No Previous Rate")</f>
        <v>394.17975548159995</v>
      </c>
      <c r="J139" s="29">
        <f t="shared" si="2"/>
        <v>1.0527967999999999</v>
      </c>
    </row>
    <row r="140" spans="1:10" ht="14.25" customHeight="1" x14ac:dyDescent="0.25">
      <c r="A140" s="220"/>
      <c r="B140" s="15" t="s">
        <v>677</v>
      </c>
      <c r="E140" s="18" t="s">
        <v>678</v>
      </c>
      <c r="F140" s="4">
        <v>550.18799999999999</v>
      </c>
      <c r="G140" s="21" t="s">
        <v>250</v>
      </c>
      <c r="H140" s="212"/>
      <c r="I140" s="28">
        <f>_xlfn.IFNA(VLOOKUP(StopCodes,[3]!RangeStopCode,2,FALSE),"No Previous Rate")</f>
        <v>579.23616579840007</v>
      </c>
      <c r="J140" s="29">
        <f t="shared" si="2"/>
        <v>1.0527968000000001</v>
      </c>
    </row>
    <row r="141" spans="1:10" ht="14.25" customHeight="1" x14ac:dyDescent="0.25">
      <c r="A141" s="221" t="s">
        <v>679</v>
      </c>
      <c r="B141" s="15" t="s">
        <v>680</v>
      </c>
      <c r="E141" s="18" t="s">
        <v>681</v>
      </c>
      <c r="F141" s="4">
        <v>43.537781735999999</v>
      </c>
      <c r="G141" s="21" t="s">
        <v>682</v>
      </c>
      <c r="H141" s="223" t="s">
        <v>683</v>
      </c>
      <c r="I141" s="28">
        <f>_xlfn.IFNA(VLOOKUP(StopCodes,[3]!RangeStopCode,2,FALSE),"No Previous Rate")</f>
        <v>45.834561484800005</v>
      </c>
      <c r="J141" s="29">
        <f t="shared" si="2"/>
        <v>1.0527537154448288</v>
      </c>
    </row>
    <row r="142" spans="1:10" ht="14.25" customHeight="1" x14ac:dyDescent="0.25">
      <c r="A142" s="219"/>
      <c r="B142" s="15" t="s">
        <v>684</v>
      </c>
      <c r="E142" s="18" t="s">
        <v>685</v>
      </c>
      <c r="F142" s="4">
        <v>163.69199999999998</v>
      </c>
      <c r="G142" s="21" t="s">
        <v>686</v>
      </c>
      <c r="H142" s="224"/>
      <c r="I142" s="28">
        <f>_xlfn.IFNA(VLOOKUP(StopCodes,[3]!RangeStopCode,2,FALSE),"No Previous Rate")</f>
        <v>172.33441378559999</v>
      </c>
      <c r="J142" s="29">
        <f t="shared" si="2"/>
        <v>1.0527968000000001</v>
      </c>
    </row>
    <row r="143" spans="1:10" ht="14.25" customHeight="1" x14ac:dyDescent="0.25">
      <c r="A143" s="219"/>
      <c r="B143" s="15" t="s">
        <v>687</v>
      </c>
      <c r="E143" s="18" t="s">
        <v>688</v>
      </c>
      <c r="F143" s="4">
        <v>155.71199999999999</v>
      </c>
      <c r="G143" s="21" t="s">
        <v>686</v>
      </c>
      <c r="H143" s="224"/>
      <c r="I143" s="28">
        <f>_xlfn.IFNA(VLOOKUP(StopCodes,[3]!RangeStopCode,2,FALSE),"No Previous Rate")</f>
        <v>163.93309532159998</v>
      </c>
      <c r="J143" s="29">
        <f t="shared" si="2"/>
        <v>1.0527967999999999</v>
      </c>
    </row>
    <row r="144" spans="1:10" ht="14.25" customHeight="1" x14ac:dyDescent="0.25">
      <c r="A144" s="219"/>
      <c r="B144" s="15" t="s">
        <v>689</v>
      </c>
      <c r="E144" s="18" t="s">
        <v>690</v>
      </c>
      <c r="F144" s="4">
        <v>119.08800000000001</v>
      </c>
      <c r="G144" s="21" t="s">
        <v>682</v>
      </c>
      <c r="H144" s="224"/>
      <c r="I144" s="28">
        <f>_xlfn.IFNA(VLOOKUP(StopCodes,[3]!RangeStopCode,2,FALSE),"No Previous Rate")</f>
        <v>125.3754653184</v>
      </c>
      <c r="J144" s="29">
        <f t="shared" si="2"/>
        <v>1.0527967999999999</v>
      </c>
    </row>
    <row r="145" spans="1:10" ht="14.25" customHeight="1" x14ac:dyDescent="0.25">
      <c r="A145" s="219"/>
      <c r="B145" s="15" t="s">
        <v>691</v>
      </c>
      <c r="E145" s="18" t="s">
        <v>692</v>
      </c>
      <c r="F145" s="4">
        <v>318.59999999999997</v>
      </c>
      <c r="G145" s="21" t="s">
        <v>682</v>
      </c>
      <c r="H145" s="224"/>
      <c r="I145" s="28">
        <f>_xlfn.IFNA(VLOOKUP(StopCodes,[3]!RangeStopCode,2,FALSE),"No Previous Rate")</f>
        <v>335.42106047999999</v>
      </c>
      <c r="J145" s="29">
        <f t="shared" si="2"/>
        <v>1.0527968000000001</v>
      </c>
    </row>
    <row r="146" spans="1:10" ht="14.25" customHeight="1" x14ac:dyDescent="0.25">
      <c r="A146" s="220"/>
      <c r="B146" s="15" t="s">
        <v>693</v>
      </c>
      <c r="E146" s="18" t="s">
        <v>694</v>
      </c>
      <c r="F146" s="4">
        <v>611.71199999999999</v>
      </c>
      <c r="G146" s="21" t="s">
        <v>682</v>
      </c>
      <c r="H146" s="222"/>
      <c r="I146" s="28">
        <f>_xlfn.IFNA(VLOOKUP(StopCodes,[3]!RangeStopCode,2,FALSE),"No Previous Rate")</f>
        <v>644.00843612159997</v>
      </c>
      <c r="J146" s="29">
        <f t="shared" si="2"/>
        <v>1.0527967999999999</v>
      </c>
    </row>
    <row r="147" spans="1:10" ht="14.25" customHeight="1" x14ac:dyDescent="0.25">
      <c r="A147" s="221" t="s">
        <v>695</v>
      </c>
      <c r="B147" s="15" t="s">
        <v>696</v>
      </c>
      <c r="E147" s="18" t="s">
        <v>697</v>
      </c>
      <c r="F147" s="4">
        <v>43.536000000000001</v>
      </c>
      <c r="G147" s="21" t="s">
        <v>698</v>
      </c>
      <c r="H147" s="223" t="s">
        <v>699</v>
      </c>
      <c r="I147" s="28">
        <f>_xlfn.IFNA(VLOOKUP(StopCodes,[3]!RangeStopCode,2,FALSE),"No Previous Rate")</f>
        <v>45.834561484800005</v>
      </c>
      <c r="J147" s="29">
        <f t="shared" si="2"/>
        <v>1.0527968000000001</v>
      </c>
    </row>
    <row r="148" spans="1:10" ht="14.25" customHeight="1" x14ac:dyDescent="0.25">
      <c r="A148" s="219"/>
      <c r="B148" s="15" t="s">
        <v>700</v>
      </c>
      <c r="E148" s="18" t="s">
        <v>701</v>
      </c>
      <c r="F148" s="4">
        <v>41.423999999999999</v>
      </c>
      <c r="G148" s="21" t="s">
        <v>698</v>
      </c>
      <c r="H148" s="224"/>
      <c r="I148" s="28">
        <f>_xlfn.IFNA(VLOOKUP(StopCodes,[3]!RangeStopCode,2,FALSE),"No Previous Rate")</f>
        <v>43.611054643200006</v>
      </c>
      <c r="J148" s="29">
        <f t="shared" si="2"/>
        <v>1.0527968000000001</v>
      </c>
    </row>
    <row r="149" spans="1:10" ht="14.25" customHeight="1" x14ac:dyDescent="0.25">
      <c r="A149" s="219"/>
      <c r="B149" s="15" t="s">
        <v>702</v>
      </c>
      <c r="E149" s="18" t="s">
        <v>703</v>
      </c>
      <c r="F149" s="4">
        <v>50.484000000000002</v>
      </c>
      <c r="G149" s="21" t="s">
        <v>698</v>
      </c>
      <c r="H149" s="224"/>
      <c r="I149" s="28">
        <f>_xlfn.IFNA(VLOOKUP(StopCodes,[3]!RangeStopCode,2,FALSE),"No Previous Rate")</f>
        <v>53.149393651200008</v>
      </c>
      <c r="J149" s="29">
        <f t="shared" si="2"/>
        <v>1.0527968000000001</v>
      </c>
    </row>
    <row r="150" spans="1:10" ht="14.25" customHeight="1" x14ac:dyDescent="0.25">
      <c r="A150" s="219"/>
      <c r="B150" s="15" t="s">
        <v>704</v>
      </c>
      <c r="E150" s="18" t="s">
        <v>705</v>
      </c>
      <c r="F150" s="4">
        <v>60.54</v>
      </c>
      <c r="G150" s="21" t="s">
        <v>698</v>
      </c>
      <c r="H150" s="224"/>
      <c r="I150" s="28">
        <f>_xlfn.IFNA(VLOOKUP(StopCodes,[3]!RangeStopCode,2,FALSE),"No Previous Rate")</f>
        <v>63.736318272000005</v>
      </c>
      <c r="J150" s="29">
        <f t="shared" si="2"/>
        <v>1.0527968000000001</v>
      </c>
    </row>
    <row r="151" spans="1:10" ht="14.25" customHeight="1" x14ac:dyDescent="0.25">
      <c r="A151" s="219"/>
      <c r="B151" s="15" t="s">
        <v>706</v>
      </c>
      <c r="E151" s="18" t="s">
        <v>707</v>
      </c>
      <c r="F151" s="4">
        <v>76.463999999999999</v>
      </c>
      <c r="G151" s="21" t="s">
        <v>698</v>
      </c>
      <c r="H151" s="224"/>
      <c r="I151" s="28">
        <f>_xlfn.IFNA(VLOOKUP(StopCodes,[3]!RangeStopCode,2,FALSE),"No Previous Rate")</f>
        <v>80.501054515199996</v>
      </c>
      <c r="J151" s="29">
        <f t="shared" si="2"/>
        <v>1.0527967999999999</v>
      </c>
    </row>
    <row r="152" spans="1:10" ht="14.25" customHeight="1" x14ac:dyDescent="0.25">
      <c r="A152" s="219"/>
      <c r="B152" s="15" t="s">
        <v>708</v>
      </c>
      <c r="E152" s="18" t="s">
        <v>709</v>
      </c>
      <c r="F152" s="4">
        <v>84.804000000000002</v>
      </c>
      <c r="G152" s="21" t="s">
        <v>698</v>
      </c>
      <c r="H152" s="224"/>
      <c r="I152" s="28">
        <f>_xlfn.IFNA(VLOOKUP(StopCodes,[3]!RangeStopCode,2,FALSE),"No Previous Rate")</f>
        <v>89.281379827199999</v>
      </c>
      <c r="J152" s="29">
        <f t="shared" si="2"/>
        <v>1.0527967999999999</v>
      </c>
    </row>
    <row r="153" spans="1:10" ht="14.25" customHeight="1" x14ac:dyDescent="0.25">
      <c r="A153" s="219"/>
      <c r="B153" s="15" t="s">
        <v>710</v>
      </c>
      <c r="E153" s="18" t="s">
        <v>711</v>
      </c>
      <c r="F153" s="4">
        <v>111.264</v>
      </c>
      <c r="G153" s="21" t="s">
        <v>698</v>
      </c>
      <c r="H153" s="224"/>
      <c r="I153" s="28">
        <f>_xlfn.IFNA(VLOOKUP(StopCodes,[3]!RangeStopCode,2,FALSE),"No Previous Rate")</f>
        <v>117.1383831552</v>
      </c>
      <c r="J153" s="29">
        <f t="shared" si="2"/>
        <v>1.0527968000000001</v>
      </c>
    </row>
    <row r="154" spans="1:10" ht="14.25" customHeight="1" x14ac:dyDescent="0.25">
      <c r="A154" s="219"/>
      <c r="B154" s="15" t="s">
        <v>712</v>
      </c>
      <c r="E154" s="18" t="s">
        <v>713</v>
      </c>
      <c r="F154" s="4">
        <v>206.244</v>
      </c>
      <c r="G154" s="21" t="s">
        <v>698</v>
      </c>
      <c r="H154" s="224"/>
      <c r="I154" s="28">
        <f>_xlfn.IFNA(VLOOKUP(StopCodes,[3]!RangeStopCode,2,FALSE),"No Previous Rate")</f>
        <v>217.1330232192</v>
      </c>
      <c r="J154" s="29">
        <f t="shared" si="2"/>
        <v>1.0527968000000001</v>
      </c>
    </row>
    <row r="155" spans="1:10" ht="14.25" customHeight="1" x14ac:dyDescent="0.25">
      <c r="A155" s="219"/>
      <c r="B155" s="15" t="s">
        <v>714</v>
      </c>
      <c r="E155" s="18" t="s">
        <v>715</v>
      </c>
      <c r="F155" s="4">
        <v>694.19999999999993</v>
      </c>
      <c r="G155" s="21" t="s">
        <v>553</v>
      </c>
      <c r="H155" s="224"/>
      <c r="I155" s="28">
        <f>_xlfn.IFNA(VLOOKUP(StopCodes,[3]!RangeStopCode,2,FALSE),"No Previous Rate")</f>
        <v>730.85153856000011</v>
      </c>
      <c r="J155" s="29">
        <f t="shared" si="2"/>
        <v>1.0527968000000003</v>
      </c>
    </row>
    <row r="156" spans="1:10" ht="14.25" customHeight="1" x14ac:dyDescent="0.25">
      <c r="A156" s="219"/>
      <c r="B156" s="15" t="s">
        <v>716</v>
      </c>
      <c r="E156" s="18" t="s">
        <v>717</v>
      </c>
      <c r="F156" s="4">
        <v>86.1</v>
      </c>
      <c r="G156" s="21" t="s">
        <v>698</v>
      </c>
      <c r="H156" s="222"/>
      <c r="I156" s="28">
        <f>_xlfn.IFNA(VLOOKUP(StopCodes,[3]!RangeStopCode,2,FALSE),"No Previous Rate")</f>
        <v>90.64580448000001</v>
      </c>
      <c r="J156" s="29">
        <f t="shared" si="2"/>
        <v>1.0527968000000001</v>
      </c>
    </row>
    <row r="157" spans="1:10" ht="14.25" customHeight="1" x14ac:dyDescent="0.25">
      <c r="A157" s="220"/>
      <c r="B157" s="15" t="s">
        <v>718</v>
      </c>
      <c r="E157" s="18" t="s">
        <v>719</v>
      </c>
      <c r="F157" s="4">
        <v>125.55599999999998</v>
      </c>
      <c r="G157" s="21" t="s">
        <v>698</v>
      </c>
      <c r="H157" s="223" t="s">
        <v>720</v>
      </c>
      <c r="I157" s="28">
        <f>_xlfn.IFNA(VLOOKUP(StopCodes,[3]!RangeStopCode,2,FALSE),"No Previous Rate")</f>
        <v>132.1849550208</v>
      </c>
      <c r="J157" s="29">
        <f t="shared" si="2"/>
        <v>1.0527968000000001</v>
      </c>
    </row>
    <row r="158" spans="1:10" ht="14.25" customHeight="1" x14ac:dyDescent="0.25">
      <c r="A158" s="7" t="s">
        <v>721</v>
      </c>
      <c r="B158" s="15" t="s">
        <v>722</v>
      </c>
      <c r="E158" s="18" t="s">
        <v>723</v>
      </c>
      <c r="F158" s="4">
        <v>0.63600000000000001</v>
      </c>
      <c r="G158" s="21" t="s">
        <v>416</v>
      </c>
      <c r="H158" s="222"/>
      <c r="I158" s="28">
        <f>_xlfn.IFNA(VLOOKUP(StopCodes,[3]!RangeStopCode,2,FALSE),"No Previous Rate")</f>
        <v>0.66957876480000011</v>
      </c>
      <c r="J158" s="29">
        <f t="shared" si="2"/>
        <v>1.0527968000000001</v>
      </c>
    </row>
    <row r="159" spans="1:10" ht="14.25" customHeight="1" x14ac:dyDescent="0.25">
      <c r="A159" s="221" t="s">
        <v>724</v>
      </c>
      <c r="B159" s="15" t="s">
        <v>725</v>
      </c>
      <c r="E159" s="18" t="s">
        <v>726</v>
      </c>
      <c r="F159" s="4">
        <v>98.867999999999995</v>
      </c>
      <c r="G159" s="21" t="s">
        <v>250</v>
      </c>
      <c r="H159" s="223" t="s">
        <v>727</v>
      </c>
      <c r="I159" s="28">
        <f>_xlfn.IFNA(VLOOKUP(StopCodes,[3]!RangeStopCode,2,FALSE),"No Previous Rate")</f>
        <v>104.08791402240001</v>
      </c>
      <c r="J159" s="29">
        <f t="shared" si="2"/>
        <v>1.0527968000000001</v>
      </c>
    </row>
    <row r="160" spans="1:10" ht="14.25" customHeight="1" x14ac:dyDescent="0.25">
      <c r="A160" s="219"/>
      <c r="B160" s="15" t="s">
        <v>728</v>
      </c>
      <c r="E160" s="18" t="s">
        <v>729</v>
      </c>
      <c r="F160" s="4">
        <v>98.867999999999995</v>
      </c>
      <c r="G160" s="21" t="s">
        <v>250</v>
      </c>
      <c r="H160" s="224"/>
      <c r="I160" s="28">
        <f>_xlfn.IFNA(VLOOKUP(StopCodes,[3]!RangeStopCode,2,FALSE),"No Previous Rate")</f>
        <v>104.08791402240001</v>
      </c>
      <c r="J160" s="29">
        <f t="shared" si="2"/>
        <v>1.0527968000000001</v>
      </c>
    </row>
    <row r="161" spans="1:10" ht="14.25" customHeight="1" x14ac:dyDescent="0.25">
      <c r="A161" s="220"/>
      <c r="B161" s="15" t="s">
        <v>730</v>
      </c>
      <c r="E161" s="18" t="s">
        <v>731</v>
      </c>
      <c r="F161" s="4">
        <v>154.19999999999999</v>
      </c>
      <c r="G161" s="21" t="s">
        <v>250</v>
      </c>
      <c r="H161" s="222"/>
      <c r="I161" s="28">
        <f>_xlfn.IFNA(VLOOKUP(StopCodes,[3]!RangeStopCode,2,FALSE),"No Previous Rate")</f>
        <v>162.34126656000001</v>
      </c>
      <c r="J161" s="29">
        <f t="shared" si="2"/>
        <v>1.0527968000000001</v>
      </c>
    </row>
    <row r="162" spans="1:10" ht="14.25" customHeight="1" x14ac:dyDescent="0.25">
      <c r="A162" s="221" t="s">
        <v>147</v>
      </c>
      <c r="B162" s="15" t="s">
        <v>732</v>
      </c>
      <c r="E162" s="18" t="s">
        <v>733</v>
      </c>
      <c r="F162" s="4">
        <v>2.3879999999999999</v>
      </c>
      <c r="G162" s="21" t="s">
        <v>416</v>
      </c>
      <c r="H162" s="212" t="s">
        <v>734</v>
      </c>
      <c r="I162" s="28">
        <f>_xlfn.IFNA(VLOOKUP(StopCodes,[3]!RangeStopCode,2,FALSE),"No Previous Rate")</f>
        <v>2.5140787584000002</v>
      </c>
      <c r="J162" s="29">
        <f t="shared" si="2"/>
        <v>1.0527968000000001</v>
      </c>
    </row>
    <row r="163" spans="1:10" ht="14.25" customHeight="1" x14ac:dyDescent="0.25">
      <c r="A163" s="219"/>
      <c r="B163" s="15" t="s">
        <v>735</v>
      </c>
      <c r="E163" s="18" t="s">
        <v>736</v>
      </c>
      <c r="F163" s="4">
        <v>2.8319999999999999</v>
      </c>
      <c r="G163" s="21" t="s">
        <v>416</v>
      </c>
      <c r="H163" s="213"/>
      <c r="I163" s="28">
        <f>_xlfn.IFNA(VLOOKUP(StopCodes,[3]!RangeStopCode,2,FALSE),"No Previous Rate")</f>
        <v>2.9815205376000002</v>
      </c>
      <c r="J163" s="29">
        <f t="shared" si="2"/>
        <v>1.0527968000000001</v>
      </c>
    </row>
    <row r="164" spans="1:10" ht="14.25" customHeight="1" x14ac:dyDescent="0.25">
      <c r="A164" s="219"/>
      <c r="B164" s="15" t="s">
        <v>737</v>
      </c>
      <c r="E164" s="18" t="s">
        <v>738</v>
      </c>
      <c r="F164" s="4">
        <v>3.0359999999999996</v>
      </c>
      <c r="G164" s="21" t="s">
        <v>416</v>
      </c>
      <c r="H164" s="213"/>
      <c r="I164" s="28">
        <f>_xlfn.IFNA(VLOOKUP(StopCodes,[3]!RangeStopCode,2,FALSE),"No Previous Rate")</f>
        <v>3.1962910847999999</v>
      </c>
      <c r="J164" s="29">
        <f t="shared" si="2"/>
        <v>1.0527968000000001</v>
      </c>
    </row>
    <row r="165" spans="1:10" ht="14.25" customHeight="1" x14ac:dyDescent="0.25">
      <c r="A165" s="219"/>
      <c r="B165" s="15" t="s">
        <v>739</v>
      </c>
      <c r="E165" s="18" t="s">
        <v>740</v>
      </c>
      <c r="F165" s="4">
        <v>3.1799999999999997</v>
      </c>
      <c r="G165" s="21" t="s">
        <v>416</v>
      </c>
      <c r="H165" s="213"/>
      <c r="I165" s="28">
        <f>_xlfn.IFNA(VLOOKUP(StopCodes,[3]!RangeStopCode,2,FALSE),"No Previous Rate")</f>
        <v>3.3478938240000002</v>
      </c>
      <c r="J165" s="29">
        <f t="shared" si="2"/>
        <v>1.0527968000000001</v>
      </c>
    </row>
    <row r="166" spans="1:10" ht="14.25" customHeight="1" x14ac:dyDescent="0.25">
      <c r="A166" s="219"/>
      <c r="B166" s="15" t="s">
        <v>741</v>
      </c>
      <c r="E166" s="18" t="s">
        <v>742</v>
      </c>
      <c r="F166" s="4">
        <v>4.9679999999999991</v>
      </c>
      <c r="G166" s="21" t="s">
        <v>416</v>
      </c>
      <c r="H166" s="213"/>
      <c r="I166" s="28">
        <f>_xlfn.IFNA(VLOOKUP(StopCodes,[3]!RangeStopCode,2,FALSE),"No Previous Rate")</f>
        <v>5.2302945023999996</v>
      </c>
      <c r="J166" s="29">
        <f t="shared" si="2"/>
        <v>1.0527968000000001</v>
      </c>
    </row>
    <row r="167" spans="1:10" ht="14.25" customHeight="1" x14ac:dyDescent="0.25">
      <c r="A167" s="220"/>
      <c r="B167" s="15" t="s">
        <v>743</v>
      </c>
      <c r="E167" s="18" t="s">
        <v>744</v>
      </c>
      <c r="F167" s="4">
        <v>5.1840000000000002</v>
      </c>
      <c r="G167" s="21" t="s">
        <v>416</v>
      </c>
      <c r="H167" s="213"/>
      <c r="I167" s="28">
        <f>_xlfn.IFNA(VLOOKUP(StopCodes,[3]!RangeStopCode,2,FALSE),"No Previous Rate")</f>
        <v>5.4576986112000005</v>
      </c>
      <c r="J167" s="29">
        <f t="shared" si="2"/>
        <v>1.0527968000000001</v>
      </c>
    </row>
    <row r="168" spans="1:10" ht="14.25" customHeight="1" x14ac:dyDescent="0.25">
      <c r="A168" s="221" t="s">
        <v>745</v>
      </c>
      <c r="B168" s="15" t="s">
        <v>746</v>
      </c>
      <c r="E168" s="18" t="s">
        <v>747</v>
      </c>
      <c r="F168" s="4">
        <v>95.58</v>
      </c>
      <c r="G168" s="21" t="s">
        <v>698</v>
      </c>
      <c r="H168" s="212" t="s">
        <v>748</v>
      </c>
      <c r="I168" s="28">
        <f>_xlfn.IFNA(VLOOKUP(StopCodes,[3]!RangeStopCode,2,FALSE),"No Previous Rate")</f>
        <v>100.62631814400001</v>
      </c>
      <c r="J168" s="29">
        <f t="shared" si="2"/>
        <v>1.0527968000000001</v>
      </c>
    </row>
    <row r="169" spans="1:10" ht="14.25" customHeight="1" x14ac:dyDescent="0.25">
      <c r="A169" s="219"/>
      <c r="B169" s="15" t="s">
        <v>749</v>
      </c>
      <c r="E169" s="18" t="s">
        <v>750</v>
      </c>
      <c r="F169" s="4">
        <v>89.207999999999998</v>
      </c>
      <c r="G169" s="21" t="s">
        <v>698</v>
      </c>
      <c r="H169" s="213"/>
      <c r="I169" s="28">
        <f>_xlfn.IFNA(VLOOKUP(StopCodes,[3]!RangeStopCode,2,FALSE),"No Previous Rate")</f>
        <v>93.917896934400005</v>
      </c>
      <c r="J169" s="29">
        <f t="shared" si="2"/>
        <v>1.0527968000000001</v>
      </c>
    </row>
    <row r="170" spans="1:10" ht="14.25" customHeight="1" x14ac:dyDescent="0.25">
      <c r="A170" s="219"/>
      <c r="B170" s="15" t="s">
        <v>751</v>
      </c>
      <c r="E170" s="18" t="s">
        <v>752</v>
      </c>
      <c r="F170" s="4">
        <v>82.835999999999999</v>
      </c>
      <c r="G170" s="21" t="s">
        <v>698</v>
      </c>
      <c r="H170" s="213"/>
      <c r="I170" s="28">
        <f>_xlfn.IFNA(VLOOKUP(StopCodes,[3]!RangeStopCode,2,FALSE),"No Previous Rate")</f>
        <v>87.209475724799987</v>
      </c>
      <c r="J170" s="29">
        <f t="shared" si="2"/>
        <v>1.0527967999999999</v>
      </c>
    </row>
    <row r="171" spans="1:10" ht="14.25" customHeight="1" x14ac:dyDescent="0.25">
      <c r="A171" s="219"/>
      <c r="B171" s="15" t="s">
        <v>753</v>
      </c>
      <c r="E171" s="18" t="s">
        <v>754</v>
      </c>
      <c r="F171" s="4">
        <v>70.091999999999999</v>
      </c>
      <c r="G171" s="21" t="s">
        <v>698</v>
      </c>
      <c r="H171" s="213"/>
      <c r="I171" s="28">
        <f>_xlfn.IFNA(VLOOKUP(StopCodes,[3]!RangeStopCode,2,FALSE),"No Previous Rate")</f>
        <v>73.792633305599992</v>
      </c>
      <c r="J171" s="29">
        <f t="shared" si="2"/>
        <v>1.0527967999999999</v>
      </c>
    </row>
    <row r="172" spans="1:10" ht="14.25" customHeight="1" x14ac:dyDescent="0.25">
      <c r="A172" s="219"/>
      <c r="B172" s="15" t="s">
        <v>755</v>
      </c>
      <c r="E172" s="18" t="s">
        <v>756</v>
      </c>
      <c r="F172" s="4">
        <v>191.16</v>
      </c>
      <c r="G172" s="21" t="s">
        <v>250</v>
      </c>
      <c r="H172" s="212" t="s">
        <v>757</v>
      </c>
      <c r="I172" s="28">
        <f>_xlfn.IFNA(VLOOKUP(StopCodes,[3]!RangeStopCode,2,FALSE),"No Previous Rate")</f>
        <v>201.25263628800002</v>
      </c>
      <c r="J172" s="29">
        <f t="shared" si="2"/>
        <v>1.0527968000000001</v>
      </c>
    </row>
    <row r="173" spans="1:10" ht="14.25" customHeight="1" x14ac:dyDescent="0.25">
      <c r="A173" s="219"/>
      <c r="B173" s="15" t="s">
        <v>758</v>
      </c>
      <c r="E173" s="18" t="s">
        <v>759</v>
      </c>
      <c r="F173" s="4">
        <v>191.16</v>
      </c>
      <c r="G173" s="21" t="s">
        <v>250</v>
      </c>
      <c r="H173" s="213"/>
      <c r="I173" s="28">
        <f>_xlfn.IFNA(VLOOKUP(StopCodes,[3]!RangeStopCode,2,FALSE),"No Previous Rate")</f>
        <v>201.25263628800002</v>
      </c>
      <c r="J173" s="29">
        <f t="shared" si="2"/>
        <v>1.0527968000000001</v>
      </c>
    </row>
    <row r="174" spans="1:10" ht="14.25" customHeight="1" x14ac:dyDescent="0.25">
      <c r="A174" s="219"/>
      <c r="B174" s="15" t="s">
        <v>760</v>
      </c>
      <c r="E174" s="18" t="s">
        <v>761</v>
      </c>
      <c r="F174" s="4">
        <v>95.58</v>
      </c>
      <c r="G174" s="21" t="s">
        <v>553</v>
      </c>
      <c r="H174" s="213"/>
      <c r="I174" s="28">
        <f>_xlfn.IFNA(VLOOKUP(StopCodes,[3]!RangeStopCode,2,FALSE),"No Previous Rate")</f>
        <v>100.62631814400001</v>
      </c>
      <c r="J174" s="29">
        <f t="shared" si="2"/>
        <v>1.0527968000000001</v>
      </c>
    </row>
    <row r="175" spans="1:10" ht="14.25" customHeight="1" x14ac:dyDescent="0.25">
      <c r="A175" s="220"/>
      <c r="B175" s="15" t="s">
        <v>762</v>
      </c>
      <c r="E175" s="18" t="s">
        <v>763</v>
      </c>
      <c r="F175" s="4">
        <v>127.44</v>
      </c>
      <c r="G175" s="21" t="s">
        <v>553</v>
      </c>
      <c r="H175" s="213"/>
      <c r="I175" s="28">
        <f>_xlfn.IFNA(VLOOKUP(StopCodes,[3]!RangeStopCode,2,FALSE),"No Previous Rate")</f>
        <v>134.168424192</v>
      </c>
      <c r="J175" s="29">
        <f t="shared" si="2"/>
        <v>1.0527968000000001</v>
      </c>
    </row>
    <row r="176" spans="1:10" ht="14.25" customHeight="1" x14ac:dyDescent="0.25">
      <c r="A176" s="221" t="s">
        <v>764</v>
      </c>
      <c r="B176" s="15" t="s">
        <v>765</v>
      </c>
      <c r="E176" s="18" t="s">
        <v>766</v>
      </c>
      <c r="F176" s="4">
        <v>38.135999999999996</v>
      </c>
      <c r="G176" s="21" t="s">
        <v>416</v>
      </c>
      <c r="H176" s="214" t="s">
        <v>767</v>
      </c>
      <c r="I176" s="28">
        <f>_xlfn.IFNA(VLOOKUP(StopCodes,[3]!RangeStopCode,2,FALSE),"No Previous Rate")</f>
        <v>40.149458764800002</v>
      </c>
      <c r="J176" s="29">
        <f t="shared" si="2"/>
        <v>1.0527968000000001</v>
      </c>
    </row>
    <row r="177" spans="1:10" ht="14.25" customHeight="1" x14ac:dyDescent="0.25">
      <c r="A177" s="219"/>
      <c r="B177" s="15" t="s">
        <v>768</v>
      </c>
      <c r="E177" s="18" t="s">
        <v>769</v>
      </c>
      <c r="F177" s="4">
        <v>144.20399999999998</v>
      </c>
      <c r="G177" s="21" t="s">
        <v>416</v>
      </c>
      <c r="H177" s="215"/>
      <c r="I177" s="28">
        <f>_xlfn.IFNA(VLOOKUP(StopCodes,[3]!RangeStopCode,2,FALSE),"No Previous Rate")</f>
        <v>151.81750974720001</v>
      </c>
      <c r="J177" s="29">
        <f t="shared" si="2"/>
        <v>1.0527968000000001</v>
      </c>
    </row>
    <row r="178" spans="1:10" ht="14.25" customHeight="1" x14ac:dyDescent="0.25">
      <c r="A178" s="219"/>
      <c r="B178" s="15" t="s">
        <v>770</v>
      </c>
      <c r="E178" s="18" t="s">
        <v>771</v>
      </c>
      <c r="F178" s="4">
        <v>320.49600000000004</v>
      </c>
      <c r="G178" s="21" t="s">
        <v>416</v>
      </c>
      <c r="H178" s="215"/>
      <c r="I178" s="28">
        <f>_xlfn.IFNA(VLOOKUP(StopCodes,[3]!RangeStopCode,2,FALSE),"No Previous Rate")</f>
        <v>337.41716321280001</v>
      </c>
      <c r="J178" s="29">
        <f t="shared" si="2"/>
        <v>1.0527967999999999</v>
      </c>
    </row>
    <row r="179" spans="1:10" ht="14.25" customHeight="1" x14ac:dyDescent="0.25">
      <c r="A179" s="219"/>
      <c r="B179" s="15" t="s">
        <v>772</v>
      </c>
      <c r="E179" s="18" t="s">
        <v>773</v>
      </c>
      <c r="F179" s="4">
        <v>810.20400000000006</v>
      </c>
      <c r="G179" s="21" t="s">
        <v>416</v>
      </c>
      <c r="H179" s="215"/>
      <c r="I179" s="28">
        <f>_xlfn.IFNA(VLOOKUP(StopCodes,[3]!RangeStopCode,2,FALSE),"No Previous Rate")</f>
        <v>852.98017854720013</v>
      </c>
      <c r="J179" s="29">
        <f t="shared" si="2"/>
        <v>1.0527968000000001</v>
      </c>
    </row>
    <row r="180" spans="1:10" ht="14.25" customHeight="1" x14ac:dyDescent="0.25">
      <c r="A180" s="219"/>
      <c r="B180" s="15" t="s">
        <v>774</v>
      </c>
      <c r="E180" s="18" t="s">
        <v>775</v>
      </c>
      <c r="F180" s="4">
        <v>1658.6879999999999</v>
      </c>
      <c r="G180" s="21" t="s">
        <v>416</v>
      </c>
      <c r="H180" s="215"/>
      <c r="I180" s="28">
        <f>_xlfn.IFNA(VLOOKUP(StopCodes,[3]!RangeStopCode,2,FALSE),"No Previous Rate")</f>
        <v>1746.2614185984</v>
      </c>
      <c r="J180" s="29">
        <f t="shared" si="2"/>
        <v>1.0527968000000001</v>
      </c>
    </row>
    <row r="181" spans="1:10" ht="14.25" customHeight="1" x14ac:dyDescent="0.25">
      <c r="A181" s="219"/>
      <c r="B181" s="15" t="s">
        <v>776</v>
      </c>
      <c r="E181" s="18" t="s">
        <v>777</v>
      </c>
      <c r="F181" s="4">
        <v>141.636</v>
      </c>
      <c r="G181" s="21" t="s">
        <v>416</v>
      </c>
      <c r="H181" s="215"/>
      <c r="I181" s="28">
        <f>_xlfn.IFNA(VLOOKUP(StopCodes,[3]!RangeStopCode,2,FALSE),"No Previous Rate")</f>
        <v>149.11392756480004</v>
      </c>
      <c r="J181" s="29">
        <f t="shared" si="2"/>
        <v>1.0527968000000003</v>
      </c>
    </row>
    <row r="182" spans="1:10" ht="14.25" customHeight="1" x14ac:dyDescent="0.25">
      <c r="A182" s="219"/>
      <c r="B182" s="15" t="s">
        <v>778</v>
      </c>
      <c r="E182" s="18" t="s">
        <v>779</v>
      </c>
      <c r="F182" s="4">
        <v>164.33999999999997</v>
      </c>
      <c r="G182" s="21" t="s">
        <v>416</v>
      </c>
      <c r="H182" s="215"/>
      <c r="I182" s="28">
        <f>_xlfn.IFNA(VLOOKUP(StopCodes,[3]!RangeStopCode,2,FALSE),"No Previous Rate")</f>
        <v>173.01662611200001</v>
      </c>
      <c r="J182" s="29">
        <f t="shared" si="2"/>
        <v>1.0527968000000003</v>
      </c>
    </row>
    <row r="183" spans="1:10" ht="14.25" customHeight="1" x14ac:dyDescent="0.25">
      <c r="A183" s="219"/>
      <c r="B183" s="15" t="s">
        <v>780</v>
      </c>
      <c r="E183" s="18" t="s">
        <v>781</v>
      </c>
      <c r="F183" s="4">
        <v>38.135999999999996</v>
      </c>
      <c r="G183" s="21" t="s">
        <v>416</v>
      </c>
      <c r="H183" s="215"/>
      <c r="I183" s="28">
        <f>_xlfn.IFNA(VLOOKUP(StopCodes,[3]!RangeStopCode,2,FALSE),"No Previous Rate")</f>
        <v>40.149458764800002</v>
      </c>
      <c r="J183" s="29">
        <f t="shared" si="2"/>
        <v>1.0527968000000001</v>
      </c>
    </row>
    <row r="184" spans="1:10" ht="14.25" customHeight="1" x14ac:dyDescent="0.25">
      <c r="A184" s="219"/>
      <c r="B184" s="15" t="s">
        <v>782</v>
      </c>
      <c r="E184" s="18" t="s">
        <v>783</v>
      </c>
      <c r="F184" s="4">
        <v>194.90399999999997</v>
      </c>
      <c r="G184" s="21" t="s">
        <v>416</v>
      </c>
      <c r="H184" s="215"/>
      <c r="I184" s="28">
        <f>_xlfn.IFNA(VLOOKUP(StopCodes,[3]!RangeStopCode,2,FALSE),"No Previous Rate")</f>
        <v>205.19430750719997</v>
      </c>
      <c r="J184" s="29">
        <f t="shared" si="2"/>
        <v>1.0527968000000001</v>
      </c>
    </row>
    <row r="185" spans="1:10" ht="14.25" customHeight="1" x14ac:dyDescent="0.25">
      <c r="A185" s="219"/>
      <c r="B185" s="15" t="s">
        <v>784</v>
      </c>
      <c r="E185" s="18" t="s">
        <v>785</v>
      </c>
      <c r="F185" s="4">
        <v>361.00799999999998</v>
      </c>
      <c r="G185" s="21" t="s">
        <v>416</v>
      </c>
      <c r="H185" s="215"/>
      <c r="I185" s="28">
        <f>_xlfn.IFNA(VLOOKUP(StopCodes,[3]!RangeStopCode,2,FALSE),"No Previous Rate")</f>
        <v>380.06806717439991</v>
      </c>
      <c r="J185" s="29">
        <f t="shared" si="2"/>
        <v>1.0527967999999999</v>
      </c>
    </row>
    <row r="186" spans="1:10" ht="14.25" customHeight="1" x14ac:dyDescent="0.25">
      <c r="A186" s="219"/>
      <c r="B186" s="15" t="s">
        <v>786</v>
      </c>
      <c r="E186" s="18" t="s">
        <v>787</v>
      </c>
      <c r="F186" s="4">
        <v>847.40400000000011</v>
      </c>
      <c r="G186" s="21" t="s">
        <v>416</v>
      </c>
      <c r="H186" s="215"/>
      <c r="I186" s="28">
        <f>_xlfn.IFNA(VLOOKUP(StopCodes,[3]!RangeStopCode,2,FALSE),"No Previous Rate")</f>
        <v>892.14421950720009</v>
      </c>
      <c r="J186" s="29">
        <f t="shared" si="2"/>
        <v>1.0527967999999999</v>
      </c>
    </row>
    <row r="187" spans="1:10" ht="14.25" customHeight="1" x14ac:dyDescent="0.25">
      <c r="A187" s="219"/>
      <c r="B187" s="15" t="s">
        <v>788</v>
      </c>
      <c r="E187" s="18" t="s">
        <v>789</v>
      </c>
      <c r="F187" s="4">
        <v>1717.4759999999999</v>
      </c>
      <c r="G187" s="21" t="s">
        <v>416</v>
      </c>
      <c r="H187" s="215"/>
      <c r="I187" s="28">
        <f>_xlfn.IFNA(VLOOKUP(StopCodes,[3]!RangeStopCode,2,FALSE),"No Previous Rate")</f>
        <v>1808.1532368767998</v>
      </c>
      <c r="J187" s="29">
        <f t="shared" si="2"/>
        <v>1.0527967999999999</v>
      </c>
    </row>
    <row r="188" spans="1:10" ht="14.25" customHeight="1" x14ac:dyDescent="0.25">
      <c r="A188" s="219"/>
      <c r="B188" s="15" t="s">
        <v>790</v>
      </c>
      <c r="E188" s="18" t="s">
        <v>791</v>
      </c>
      <c r="F188" s="4">
        <v>142.44</v>
      </c>
      <c r="G188" s="21" t="s">
        <v>416</v>
      </c>
      <c r="H188" s="215"/>
      <c r="I188" s="28">
        <f>_xlfn.IFNA(VLOOKUP(StopCodes,[3]!RangeStopCode,2,FALSE),"No Previous Rate")</f>
        <v>149.96037619200004</v>
      </c>
      <c r="J188" s="29">
        <f t="shared" si="2"/>
        <v>1.0527968000000003</v>
      </c>
    </row>
    <row r="189" spans="1:10" ht="14.25" customHeight="1" x14ac:dyDescent="0.25">
      <c r="A189" s="219"/>
      <c r="B189" s="15" t="s">
        <v>792</v>
      </c>
      <c r="E189" s="18" t="s">
        <v>793</v>
      </c>
      <c r="F189" s="4">
        <v>165.14400000000001</v>
      </c>
      <c r="G189" s="21" t="s">
        <v>416</v>
      </c>
      <c r="H189" s="215"/>
      <c r="I189" s="28">
        <f>_xlfn.IFNA(VLOOKUP(StopCodes,[3]!RangeStopCode,2,FALSE),"No Previous Rate")</f>
        <v>173.86307473920002</v>
      </c>
      <c r="J189" s="29">
        <f t="shared" si="2"/>
        <v>1.0527968000000001</v>
      </c>
    </row>
    <row r="190" spans="1:10" ht="14.25" customHeight="1" x14ac:dyDescent="0.25">
      <c r="A190" s="219"/>
      <c r="B190" s="15" t="s">
        <v>794</v>
      </c>
      <c r="E190" s="18" t="s">
        <v>795</v>
      </c>
      <c r="F190" s="4">
        <v>38.135999999999996</v>
      </c>
      <c r="G190" s="21" t="s">
        <v>416</v>
      </c>
      <c r="H190" s="215"/>
      <c r="I190" s="28">
        <f>_xlfn.IFNA(VLOOKUP(StopCodes,[3]!RangeStopCode,2,FALSE),"No Previous Rate")</f>
        <v>40.149458764800002</v>
      </c>
      <c r="J190" s="29">
        <f t="shared" si="2"/>
        <v>1.0527968000000001</v>
      </c>
    </row>
    <row r="191" spans="1:10" ht="14.25" customHeight="1" x14ac:dyDescent="0.25">
      <c r="A191" s="219"/>
      <c r="B191" s="15" t="s">
        <v>796</v>
      </c>
      <c r="E191" s="18" t="s">
        <v>797</v>
      </c>
      <c r="F191" s="4">
        <v>163.51199999999997</v>
      </c>
      <c r="G191" s="21" t="s">
        <v>416</v>
      </c>
      <c r="H191" s="215"/>
      <c r="I191" s="28">
        <f>_xlfn.IFNA(VLOOKUP(StopCodes,[3]!RangeStopCode,2,FALSE),"No Previous Rate")</f>
        <v>172.14491036159998</v>
      </c>
      <c r="J191" s="29">
        <f t="shared" si="2"/>
        <v>1.0527968000000001</v>
      </c>
    </row>
    <row r="192" spans="1:10" ht="14.25" customHeight="1" x14ac:dyDescent="0.25">
      <c r="A192" s="219"/>
      <c r="B192" s="15" t="s">
        <v>798</v>
      </c>
      <c r="E192" s="18" t="s">
        <v>799</v>
      </c>
      <c r="F192" s="4">
        <v>365.02799999999991</v>
      </c>
      <c r="G192" s="21" t="s">
        <v>416</v>
      </c>
      <c r="H192" s="215"/>
      <c r="I192" s="28">
        <f>_xlfn.IFNA(VLOOKUP(StopCodes,[3]!RangeStopCode,2,FALSE),"No Previous Rate")</f>
        <v>384.30031031039994</v>
      </c>
      <c r="J192" s="29">
        <f t="shared" si="2"/>
        <v>1.0527968000000001</v>
      </c>
    </row>
    <row r="193" spans="1:10" ht="14.25" customHeight="1" x14ac:dyDescent="0.25">
      <c r="A193" s="219"/>
      <c r="B193" s="15" t="s">
        <v>800</v>
      </c>
      <c r="E193" s="18" t="s">
        <v>801</v>
      </c>
      <c r="F193" s="4">
        <v>814.66800000000012</v>
      </c>
      <c r="G193" s="21" t="s">
        <v>416</v>
      </c>
      <c r="H193" s="215"/>
      <c r="I193" s="28">
        <f>_xlfn.IFNA(VLOOKUP(StopCodes,[3]!RangeStopCode,2,FALSE),"No Previous Rate")</f>
        <v>857.67986346240025</v>
      </c>
      <c r="J193" s="29">
        <f t="shared" si="2"/>
        <v>1.0527968000000001</v>
      </c>
    </row>
    <row r="194" spans="1:10" ht="14.25" customHeight="1" x14ac:dyDescent="0.25">
      <c r="A194" s="219"/>
      <c r="B194" s="15" t="s">
        <v>802</v>
      </c>
      <c r="E194" s="18" t="s">
        <v>803</v>
      </c>
      <c r="F194" s="4">
        <v>1661.9880000000001</v>
      </c>
      <c r="G194" s="21" t="s">
        <v>416</v>
      </c>
      <c r="H194" s="215"/>
      <c r="I194" s="28">
        <f>_xlfn.IFNA(VLOOKUP(StopCodes,[3]!RangeStopCode,2,FALSE),"No Previous Rate")</f>
        <v>1749.7356480383999</v>
      </c>
      <c r="J194" s="29">
        <f t="shared" ref="J194:J257" si="3">IF(I194="No Previous Rate","N/A",I194/F194)</f>
        <v>1.0527967999999999</v>
      </c>
    </row>
    <row r="195" spans="1:10" ht="14.25" customHeight="1" x14ac:dyDescent="0.25">
      <c r="A195" s="219"/>
      <c r="B195" s="15" t="s">
        <v>804</v>
      </c>
      <c r="E195" s="18" t="s">
        <v>805</v>
      </c>
      <c r="F195" s="4">
        <v>142.44</v>
      </c>
      <c r="G195" s="21" t="s">
        <v>416</v>
      </c>
      <c r="H195" s="215"/>
      <c r="I195" s="28">
        <f>_xlfn.IFNA(VLOOKUP(StopCodes,[3]!RangeStopCode,2,FALSE),"No Previous Rate")</f>
        <v>149.96037619200004</v>
      </c>
      <c r="J195" s="29">
        <f t="shared" si="3"/>
        <v>1.0527968000000003</v>
      </c>
    </row>
    <row r="196" spans="1:10" ht="14.25" customHeight="1" x14ac:dyDescent="0.25">
      <c r="A196" s="219"/>
      <c r="B196" s="15" t="s">
        <v>806</v>
      </c>
      <c r="E196" s="18" t="s">
        <v>807</v>
      </c>
      <c r="F196" s="4">
        <v>165.14400000000001</v>
      </c>
      <c r="G196" s="21" t="s">
        <v>416</v>
      </c>
      <c r="H196" s="215"/>
      <c r="I196" s="28">
        <f>_xlfn.IFNA(VLOOKUP(StopCodes,[3]!RangeStopCode,2,FALSE),"No Previous Rate")</f>
        <v>173.86307473920002</v>
      </c>
      <c r="J196" s="29">
        <f t="shared" si="3"/>
        <v>1.0527968000000001</v>
      </c>
    </row>
    <row r="197" spans="1:10" ht="14.25" customHeight="1" x14ac:dyDescent="0.25">
      <c r="A197" s="219"/>
      <c r="B197" s="15" t="s">
        <v>808</v>
      </c>
      <c r="E197" s="18" t="s">
        <v>809</v>
      </c>
      <c r="F197" s="4">
        <v>110.39999999999999</v>
      </c>
      <c r="G197" s="21" t="s">
        <v>519</v>
      </c>
      <c r="H197" s="215"/>
      <c r="I197" s="28">
        <f>_xlfn.IFNA(VLOOKUP(StopCodes,[3]!RangeStopCode,2,FALSE),"No Previous Rate")</f>
        <v>116.22876672</v>
      </c>
      <c r="J197" s="29">
        <f t="shared" si="3"/>
        <v>1.0527968000000001</v>
      </c>
    </row>
    <row r="198" spans="1:10" ht="14.25" customHeight="1" x14ac:dyDescent="0.25">
      <c r="A198" s="219"/>
      <c r="B198" s="15" t="s">
        <v>810</v>
      </c>
      <c r="E198" s="18" t="s">
        <v>811</v>
      </c>
      <c r="F198" s="4">
        <v>1019.52</v>
      </c>
      <c r="G198" s="21" t="s">
        <v>519</v>
      </c>
      <c r="H198" s="215"/>
      <c r="I198" s="28">
        <f>_xlfn.IFNA(VLOOKUP(StopCodes,[3]!RangeStopCode,2,FALSE),"No Previous Rate")</f>
        <v>1073.347393536</v>
      </c>
      <c r="J198" s="29">
        <f t="shared" si="3"/>
        <v>1.0527968000000001</v>
      </c>
    </row>
    <row r="199" spans="1:10" ht="14.25" customHeight="1" x14ac:dyDescent="0.25">
      <c r="A199" s="219"/>
      <c r="B199" s="15" t="s">
        <v>812</v>
      </c>
      <c r="E199" s="18" t="s">
        <v>813</v>
      </c>
      <c r="F199" s="4">
        <v>221.5125705348558</v>
      </c>
      <c r="G199" s="21" t="s">
        <v>416</v>
      </c>
      <c r="H199" s="216"/>
      <c r="I199" s="28" t="str">
        <f>_xlfn.IFNA(VLOOKUP(StopCodes,[3]!RangeStopCode,2,FALSE),"No Previous Rate")</f>
        <v>No Previous Rate</v>
      </c>
      <c r="J199" s="29" t="str">
        <f t="shared" si="3"/>
        <v>N/A</v>
      </c>
    </row>
    <row r="200" spans="1:10" ht="14.25" customHeight="1" x14ac:dyDescent="0.25">
      <c r="A200" s="219"/>
      <c r="B200" s="15" t="s">
        <v>814</v>
      </c>
      <c r="E200" s="18" t="s">
        <v>815</v>
      </c>
      <c r="F200" s="4">
        <v>492.67113074639428</v>
      </c>
      <c r="G200" s="21" t="s">
        <v>416</v>
      </c>
      <c r="H200" s="216"/>
      <c r="I200" s="28" t="str">
        <f>_xlfn.IFNA(VLOOKUP(StopCodes,[3]!RangeStopCode,2,FALSE),"No Previous Rate")</f>
        <v>No Previous Rate</v>
      </c>
      <c r="J200" s="29" t="str">
        <f t="shared" si="3"/>
        <v>N/A</v>
      </c>
    </row>
    <row r="201" spans="1:10" ht="14.25" customHeight="1" x14ac:dyDescent="0.25">
      <c r="A201" s="219"/>
      <c r="B201" s="15" t="s">
        <v>816</v>
      </c>
      <c r="E201" s="18" t="s">
        <v>817</v>
      </c>
      <c r="F201" s="4">
        <v>982.2465829771636</v>
      </c>
      <c r="G201" s="21" t="s">
        <v>416</v>
      </c>
      <c r="H201" s="216"/>
      <c r="I201" s="28" t="str">
        <f>_xlfn.IFNA(VLOOKUP(StopCodes,[3]!RangeStopCode,2,FALSE),"No Previous Rate")</f>
        <v>No Previous Rate</v>
      </c>
      <c r="J201" s="29" t="str">
        <f t="shared" si="3"/>
        <v>N/A</v>
      </c>
    </row>
    <row r="202" spans="1:10" ht="14.25" customHeight="1" x14ac:dyDescent="0.25">
      <c r="A202" s="219"/>
      <c r="B202" s="15" t="s">
        <v>818</v>
      </c>
      <c r="E202" s="18" t="s">
        <v>819</v>
      </c>
      <c r="F202" s="4">
        <v>2315.0560646694712</v>
      </c>
      <c r="G202" s="21" t="s">
        <v>416</v>
      </c>
      <c r="H202" s="216"/>
      <c r="I202" s="28" t="str">
        <f>_xlfn.IFNA(VLOOKUP(StopCodes,[3]!RangeStopCode,2,FALSE),"No Previous Rate")</f>
        <v>No Previous Rate</v>
      </c>
      <c r="J202" s="29" t="str">
        <f t="shared" si="3"/>
        <v>N/A</v>
      </c>
    </row>
    <row r="203" spans="1:10" ht="14.25" customHeight="1" x14ac:dyDescent="0.25">
      <c r="A203" s="219"/>
      <c r="B203" s="15" t="s">
        <v>820</v>
      </c>
      <c r="E203" s="18" t="s">
        <v>821</v>
      </c>
      <c r="F203" s="4">
        <v>63.55762</v>
      </c>
      <c r="G203" s="21" t="s">
        <v>416</v>
      </c>
      <c r="H203" s="216"/>
      <c r="I203" s="28" t="str">
        <f>_xlfn.IFNA(VLOOKUP(StopCodes,[3]!RangeStopCode,2,FALSE),"No Previous Rate")</f>
        <v>No Previous Rate</v>
      </c>
      <c r="J203" s="29" t="str">
        <f t="shared" si="3"/>
        <v>N/A</v>
      </c>
    </row>
    <row r="204" spans="1:10" ht="14.25" customHeight="1" x14ac:dyDescent="0.25">
      <c r="A204" s="219"/>
      <c r="B204" s="15" t="s">
        <v>822</v>
      </c>
      <c r="E204" s="18" t="s">
        <v>823</v>
      </c>
      <c r="F204" s="4">
        <v>88.461444</v>
      </c>
      <c r="G204" s="21" t="s">
        <v>416</v>
      </c>
      <c r="H204" s="216"/>
      <c r="I204" s="28" t="str">
        <f>_xlfn.IFNA(VLOOKUP(StopCodes,[3]!RangeStopCode,2,FALSE),"No Previous Rate")</f>
        <v>No Previous Rate</v>
      </c>
      <c r="J204" s="29" t="str">
        <f t="shared" si="3"/>
        <v>N/A</v>
      </c>
    </row>
    <row r="205" spans="1:10" ht="14.25" customHeight="1" x14ac:dyDescent="0.25">
      <c r="A205" s="219"/>
      <c r="B205" s="15" t="s">
        <v>824</v>
      </c>
      <c r="E205" s="18" t="s">
        <v>825</v>
      </c>
      <c r="F205" s="4">
        <v>62.501817122863258</v>
      </c>
      <c r="G205" s="21" t="s">
        <v>416</v>
      </c>
      <c r="H205" s="216"/>
      <c r="I205" s="28" t="str">
        <f>_xlfn.IFNA(VLOOKUP(StopCodes,[3]!RangeStopCode,2,FALSE),"No Previous Rate")</f>
        <v>No Previous Rate</v>
      </c>
      <c r="J205" s="29" t="str">
        <f t="shared" si="3"/>
        <v>N/A</v>
      </c>
    </row>
    <row r="206" spans="1:10" ht="14.25" customHeight="1" x14ac:dyDescent="0.25">
      <c r="A206" s="219"/>
      <c r="B206" s="15" t="s">
        <v>826</v>
      </c>
      <c r="E206" s="18" t="s">
        <v>827</v>
      </c>
      <c r="F206" s="4">
        <v>515.30432508653848</v>
      </c>
      <c r="G206" s="21" t="s">
        <v>416</v>
      </c>
      <c r="H206" s="216"/>
      <c r="I206" s="28" t="str">
        <f>_xlfn.IFNA(VLOOKUP(StopCodes,[3]!RangeStopCode,2,FALSE),"No Previous Rate")</f>
        <v>No Previous Rate</v>
      </c>
      <c r="J206" s="29" t="str">
        <f t="shared" si="3"/>
        <v>N/A</v>
      </c>
    </row>
    <row r="207" spans="1:10" ht="14.25" customHeight="1" x14ac:dyDescent="0.25">
      <c r="A207" s="219"/>
      <c r="B207" s="15" t="s">
        <v>828</v>
      </c>
      <c r="E207" s="18" t="s">
        <v>829</v>
      </c>
      <c r="F207" s="4">
        <v>848.15145008653849</v>
      </c>
      <c r="G207" s="21" t="s">
        <v>416</v>
      </c>
      <c r="H207" s="216"/>
      <c r="I207" s="28" t="str">
        <f>_xlfn.IFNA(VLOOKUP(StopCodes,[3]!RangeStopCode,2,FALSE),"No Previous Rate")</f>
        <v>No Previous Rate</v>
      </c>
      <c r="J207" s="29" t="str">
        <f t="shared" si="3"/>
        <v>N/A</v>
      </c>
    </row>
    <row r="208" spans="1:10" ht="14.25" customHeight="1" x14ac:dyDescent="0.25">
      <c r="A208" s="219"/>
      <c r="B208" s="15" t="s">
        <v>830</v>
      </c>
      <c r="E208" s="18" t="s">
        <v>831</v>
      </c>
      <c r="F208" s="4">
        <v>1161.0419887019232</v>
      </c>
      <c r="G208" s="21" t="s">
        <v>416</v>
      </c>
      <c r="H208" s="216"/>
      <c r="I208" s="28" t="str">
        <f>_xlfn.IFNA(VLOOKUP(StopCodes,[3]!RangeStopCode,2,FALSE),"No Previous Rate")</f>
        <v>No Previous Rate</v>
      </c>
      <c r="J208" s="29" t="str">
        <f t="shared" si="3"/>
        <v>N/A</v>
      </c>
    </row>
    <row r="209" spans="1:10" ht="14.25" customHeight="1" x14ac:dyDescent="0.25">
      <c r="A209" s="219"/>
      <c r="B209" s="15" t="s">
        <v>832</v>
      </c>
      <c r="E209" s="18" t="s">
        <v>833</v>
      </c>
      <c r="F209" s="4">
        <v>4086.2162133701927</v>
      </c>
      <c r="G209" s="21" t="s">
        <v>416</v>
      </c>
      <c r="H209" s="216"/>
      <c r="I209" s="28" t="str">
        <f>_xlfn.IFNA(VLOOKUP(StopCodes,[3]!RangeStopCode,2,FALSE),"No Previous Rate")</f>
        <v>No Previous Rate</v>
      </c>
      <c r="J209" s="29" t="str">
        <f t="shared" si="3"/>
        <v>N/A</v>
      </c>
    </row>
    <row r="210" spans="1:10" ht="14.25" customHeight="1" x14ac:dyDescent="0.25">
      <c r="A210" s="219"/>
      <c r="B210" s="15" t="s">
        <v>834</v>
      </c>
      <c r="E210" s="18" t="s">
        <v>835</v>
      </c>
      <c r="F210" s="4">
        <v>69.907943999999986</v>
      </c>
      <c r="G210" s="21" t="s">
        <v>416</v>
      </c>
      <c r="H210" s="216"/>
      <c r="I210" s="28" t="str">
        <f>_xlfn.IFNA(VLOOKUP(StopCodes,[3]!RangeStopCode,2,FALSE),"No Previous Rate")</f>
        <v>No Previous Rate</v>
      </c>
      <c r="J210" s="29" t="str">
        <f t="shared" si="3"/>
        <v>N/A</v>
      </c>
    </row>
    <row r="211" spans="1:10" ht="14.25" customHeight="1" x14ac:dyDescent="0.25">
      <c r="A211" s="219"/>
      <c r="B211" s="15" t="s">
        <v>836</v>
      </c>
      <c r="E211" s="18" t="s">
        <v>837</v>
      </c>
      <c r="F211" s="4">
        <v>97.986930000000001</v>
      </c>
      <c r="G211" s="21" t="s">
        <v>416</v>
      </c>
      <c r="H211" s="216"/>
      <c r="I211" s="28" t="str">
        <f>_xlfn.IFNA(VLOOKUP(StopCodes,[3]!RangeStopCode,2,FALSE),"No Previous Rate")</f>
        <v>No Previous Rate</v>
      </c>
      <c r="J211" s="29" t="str">
        <f t="shared" si="3"/>
        <v>N/A</v>
      </c>
    </row>
    <row r="212" spans="1:10" ht="14.25" customHeight="1" x14ac:dyDescent="0.25">
      <c r="A212" s="219"/>
      <c r="B212" s="15" t="s">
        <v>838</v>
      </c>
      <c r="E212" s="18" t="s">
        <v>839</v>
      </c>
      <c r="F212" s="4">
        <v>99.152537262419884</v>
      </c>
      <c r="G212" s="21" t="s">
        <v>416</v>
      </c>
      <c r="H212" s="216"/>
      <c r="I212" s="28" t="str">
        <f>_xlfn.IFNA(VLOOKUP(StopCodes,[3]!RangeStopCode,2,FALSE),"No Previous Rate")</f>
        <v>No Previous Rate</v>
      </c>
      <c r="J212" s="29" t="str">
        <f t="shared" si="3"/>
        <v>N/A</v>
      </c>
    </row>
    <row r="213" spans="1:10" ht="14.25" customHeight="1" x14ac:dyDescent="0.25">
      <c r="A213" s="219"/>
      <c r="B213" s="15" t="s">
        <v>840</v>
      </c>
      <c r="E213" s="18" t="s">
        <v>841</v>
      </c>
      <c r="F213" s="4">
        <v>535.11698535216351</v>
      </c>
      <c r="G213" s="21" t="s">
        <v>416</v>
      </c>
      <c r="H213" s="216"/>
      <c r="I213" s="28" t="str">
        <f>_xlfn.IFNA(VLOOKUP(StopCodes,[3]!RangeStopCode,2,FALSE),"No Previous Rate")</f>
        <v>No Previous Rate</v>
      </c>
      <c r="J213" s="29" t="str">
        <f t="shared" si="3"/>
        <v>N/A</v>
      </c>
    </row>
    <row r="214" spans="1:10" ht="14.25" customHeight="1" x14ac:dyDescent="0.25">
      <c r="A214" s="219"/>
      <c r="B214" s="15" t="s">
        <v>842</v>
      </c>
      <c r="E214" s="18" t="s">
        <v>843</v>
      </c>
      <c r="F214" s="4">
        <v>894.72861035216351</v>
      </c>
      <c r="G214" s="21" t="s">
        <v>416</v>
      </c>
      <c r="H214" s="216"/>
      <c r="I214" s="28" t="str">
        <f>_xlfn.IFNA(VLOOKUP(StopCodes,[3]!RangeStopCode,2,FALSE),"No Previous Rate")</f>
        <v>No Previous Rate</v>
      </c>
      <c r="J214" s="29" t="str">
        <f t="shared" si="3"/>
        <v>N/A</v>
      </c>
    </row>
    <row r="215" spans="1:10" ht="14.25" customHeight="1" x14ac:dyDescent="0.25">
      <c r="A215" s="219"/>
      <c r="B215" s="15" t="s">
        <v>844</v>
      </c>
      <c r="E215" s="18" t="s">
        <v>845</v>
      </c>
      <c r="F215" s="4">
        <v>1231.2970239675483</v>
      </c>
      <c r="G215" s="21" t="s">
        <v>416</v>
      </c>
      <c r="H215" s="216"/>
      <c r="I215" s="28" t="str">
        <f>_xlfn.IFNA(VLOOKUP(StopCodes,[3]!RangeStopCode,2,FALSE),"No Previous Rate")</f>
        <v>No Previous Rate</v>
      </c>
      <c r="J215" s="29" t="str">
        <f t="shared" si="3"/>
        <v>N/A</v>
      </c>
    </row>
    <row r="216" spans="1:10" ht="14.25" customHeight="1" x14ac:dyDescent="0.25">
      <c r="A216" s="219"/>
      <c r="B216" s="15" t="s">
        <v>846</v>
      </c>
      <c r="E216" s="18" t="s">
        <v>847</v>
      </c>
      <c r="F216" s="4">
        <v>4090.7074781983174</v>
      </c>
      <c r="G216" s="21" t="s">
        <v>416</v>
      </c>
      <c r="H216" s="216"/>
      <c r="I216" s="28" t="str">
        <f>_xlfn.IFNA(VLOOKUP(StopCodes,[3]!RangeStopCode,2,FALSE),"No Previous Rate")</f>
        <v>No Previous Rate</v>
      </c>
      <c r="J216" s="29" t="str">
        <f t="shared" si="3"/>
        <v>N/A</v>
      </c>
    </row>
    <row r="217" spans="1:10" ht="14.25" customHeight="1" x14ac:dyDescent="0.25">
      <c r="A217" s="219"/>
      <c r="B217" s="15" t="s">
        <v>848</v>
      </c>
      <c r="E217" s="18" t="s">
        <v>849</v>
      </c>
      <c r="F217" s="4">
        <v>84.563430000000011</v>
      </c>
      <c r="G217" s="21" t="s">
        <v>416</v>
      </c>
      <c r="H217" s="216"/>
      <c r="I217" s="28" t="str">
        <f>_xlfn.IFNA(VLOOKUP(StopCodes,[3]!RangeStopCode,2,FALSE),"No Previous Rate")</f>
        <v>No Previous Rate</v>
      </c>
      <c r="J217" s="29" t="str">
        <f t="shared" si="3"/>
        <v>N/A</v>
      </c>
    </row>
    <row r="218" spans="1:10" ht="14.25" customHeight="1" x14ac:dyDescent="0.25">
      <c r="A218" s="219"/>
      <c r="B218" s="15" t="s">
        <v>850</v>
      </c>
      <c r="E218" s="18" t="s">
        <v>851</v>
      </c>
      <c r="F218" s="4">
        <v>112.91334857142857</v>
      </c>
      <c r="G218" s="21" t="s">
        <v>416</v>
      </c>
      <c r="H218" s="216"/>
      <c r="I218" s="28" t="str">
        <f>_xlfn.IFNA(VLOOKUP(StopCodes,[3]!RangeStopCode,2,FALSE),"No Previous Rate")</f>
        <v>No Previous Rate</v>
      </c>
      <c r="J218" s="29" t="str">
        <f t="shared" si="3"/>
        <v>N/A</v>
      </c>
    </row>
    <row r="219" spans="1:10" ht="14.25" customHeight="1" x14ac:dyDescent="0.25">
      <c r="A219" s="219"/>
      <c r="B219" s="15" t="s">
        <v>852</v>
      </c>
      <c r="E219" s="18" t="s">
        <v>853</v>
      </c>
      <c r="F219" s="4">
        <v>120.72299515769231</v>
      </c>
      <c r="G219" s="21" t="s">
        <v>416</v>
      </c>
      <c r="H219" s="216"/>
      <c r="I219" s="28" t="str">
        <f>_xlfn.IFNA(VLOOKUP(StopCodes,[3]!RangeStopCode,2,FALSE),"No Previous Rate")</f>
        <v>No Previous Rate</v>
      </c>
      <c r="J219" s="29" t="str">
        <f t="shared" si="3"/>
        <v>N/A</v>
      </c>
    </row>
    <row r="220" spans="1:10" ht="14.25" customHeight="1" x14ac:dyDescent="0.25">
      <c r="A220" s="219"/>
      <c r="B220" s="15" t="s">
        <v>854</v>
      </c>
      <c r="E220" s="18" t="s">
        <v>855</v>
      </c>
      <c r="F220" s="4">
        <v>901.34332746153848</v>
      </c>
      <c r="G220" s="21" t="s">
        <v>416</v>
      </c>
      <c r="H220" s="216"/>
      <c r="I220" s="28" t="str">
        <f>_xlfn.IFNA(VLOOKUP(StopCodes,[3]!RangeStopCode,2,FALSE),"No Previous Rate")</f>
        <v>No Previous Rate</v>
      </c>
      <c r="J220" s="29" t="str">
        <f t="shared" si="3"/>
        <v>N/A</v>
      </c>
    </row>
    <row r="221" spans="1:10" ht="14.25" customHeight="1" x14ac:dyDescent="0.25">
      <c r="A221" s="219"/>
      <c r="B221" s="15" t="s">
        <v>856</v>
      </c>
      <c r="E221" s="18" t="s">
        <v>857</v>
      </c>
      <c r="F221" s="4">
        <v>1167.1256160769231</v>
      </c>
      <c r="G221" s="21" t="s">
        <v>416</v>
      </c>
      <c r="H221" s="216"/>
      <c r="I221" s="28" t="str">
        <f>_xlfn.IFNA(VLOOKUP(StopCodes,[3]!RangeStopCode,2,FALSE),"No Previous Rate")</f>
        <v>No Previous Rate</v>
      </c>
      <c r="J221" s="29" t="str">
        <f t="shared" si="3"/>
        <v>N/A</v>
      </c>
    </row>
    <row r="222" spans="1:10" ht="14.25" customHeight="1" x14ac:dyDescent="0.25">
      <c r="A222" s="219"/>
      <c r="B222" s="15" t="s">
        <v>858</v>
      </c>
      <c r="E222" s="18" t="s">
        <v>859</v>
      </c>
      <c r="F222" s="4">
        <v>2169.3520591538463</v>
      </c>
      <c r="G222" s="21" t="s">
        <v>416</v>
      </c>
      <c r="H222" s="216"/>
      <c r="I222" s="28" t="str">
        <f>_xlfn.IFNA(VLOOKUP(StopCodes,[3]!RangeStopCode,2,FALSE),"No Previous Rate")</f>
        <v>No Previous Rate</v>
      </c>
      <c r="J222" s="29" t="str">
        <f t="shared" si="3"/>
        <v>N/A</v>
      </c>
    </row>
    <row r="223" spans="1:10" ht="14.25" customHeight="1" x14ac:dyDescent="0.25">
      <c r="A223" s="219"/>
      <c r="B223" s="15" t="s">
        <v>860</v>
      </c>
      <c r="E223" s="18" t="s">
        <v>861</v>
      </c>
      <c r="F223" s="4">
        <v>4144.6779453076924</v>
      </c>
      <c r="G223" s="21" t="s">
        <v>416</v>
      </c>
      <c r="H223" s="216"/>
      <c r="I223" s="28" t="str">
        <f>_xlfn.IFNA(VLOOKUP(StopCodes,[3]!RangeStopCode,2,FALSE),"No Previous Rate")</f>
        <v>No Previous Rate</v>
      </c>
      <c r="J223" s="29" t="str">
        <f t="shared" si="3"/>
        <v>N/A</v>
      </c>
    </row>
    <row r="224" spans="1:10" ht="14.25" customHeight="1" x14ac:dyDescent="0.25">
      <c r="A224" s="219"/>
      <c r="B224" s="15" t="s">
        <v>862</v>
      </c>
      <c r="E224" s="18" t="s">
        <v>863</v>
      </c>
      <c r="F224" s="4">
        <v>88.667429999999996</v>
      </c>
      <c r="G224" s="21" t="s">
        <v>416</v>
      </c>
      <c r="H224" s="216"/>
      <c r="I224" s="28" t="str">
        <f>_xlfn.IFNA(VLOOKUP(StopCodes,[3]!RangeStopCode,2,FALSE),"No Previous Rate")</f>
        <v>No Previous Rate</v>
      </c>
      <c r="J224" s="29" t="str">
        <f t="shared" si="3"/>
        <v>N/A</v>
      </c>
    </row>
    <row r="225" spans="1:10" ht="14.25" customHeight="1" x14ac:dyDescent="0.25">
      <c r="A225" s="219"/>
      <c r="B225" s="15" t="s">
        <v>864</v>
      </c>
      <c r="E225" s="18" t="s">
        <v>865</v>
      </c>
      <c r="F225" s="4">
        <v>119.41134857142856</v>
      </c>
      <c r="G225" s="21" t="s">
        <v>416</v>
      </c>
      <c r="H225" s="216"/>
      <c r="I225" s="28" t="str">
        <f>_xlfn.IFNA(VLOOKUP(StopCodes,[3]!RangeStopCode,2,FALSE),"No Previous Rate")</f>
        <v>No Previous Rate</v>
      </c>
      <c r="J225" s="29" t="str">
        <f t="shared" si="3"/>
        <v>N/A</v>
      </c>
    </row>
    <row r="226" spans="1:10" ht="14.25" customHeight="1" x14ac:dyDescent="0.25">
      <c r="A226" s="219"/>
      <c r="B226" s="15" t="s">
        <v>866</v>
      </c>
      <c r="E226" s="18" t="s">
        <v>867</v>
      </c>
      <c r="F226" s="4">
        <v>205.6286696769231</v>
      </c>
      <c r="G226" s="21" t="s">
        <v>416</v>
      </c>
      <c r="H226" s="216"/>
      <c r="I226" s="28" t="str">
        <f>_xlfn.IFNA(VLOOKUP(StopCodes,[3]!RangeStopCode,2,FALSE),"No Previous Rate")</f>
        <v>No Previous Rate</v>
      </c>
      <c r="J226" s="29" t="str">
        <f t="shared" si="3"/>
        <v>N/A</v>
      </c>
    </row>
    <row r="227" spans="1:10" ht="14.25" customHeight="1" x14ac:dyDescent="0.25">
      <c r="A227" s="219"/>
      <c r="B227" s="15" t="s">
        <v>868</v>
      </c>
      <c r="E227" s="18" t="s">
        <v>869</v>
      </c>
      <c r="F227" s="4">
        <v>1174.442707326923</v>
      </c>
      <c r="G227" s="21" t="s">
        <v>416</v>
      </c>
      <c r="H227" s="216"/>
      <c r="I227" s="28" t="str">
        <f>_xlfn.IFNA(VLOOKUP(StopCodes,[3]!RangeStopCode,2,FALSE),"No Previous Rate")</f>
        <v>No Previous Rate</v>
      </c>
      <c r="J227" s="29" t="str">
        <f t="shared" si="3"/>
        <v>N/A</v>
      </c>
    </row>
    <row r="228" spans="1:10" ht="14.25" customHeight="1" x14ac:dyDescent="0.25">
      <c r="A228" s="219"/>
      <c r="B228" s="15" t="s">
        <v>870</v>
      </c>
      <c r="E228" s="18" t="s">
        <v>871</v>
      </c>
      <c r="F228" s="4">
        <v>2242.2536504038462</v>
      </c>
      <c r="G228" s="21" t="s">
        <v>416</v>
      </c>
      <c r="H228" s="216"/>
      <c r="I228" s="28" t="str">
        <f>_xlfn.IFNA(VLOOKUP(StopCodes,[3]!RangeStopCode,2,FALSE),"No Previous Rate")</f>
        <v>No Previous Rate</v>
      </c>
      <c r="J228" s="29" t="str">
        <f t="shared" si="3"/>
        <v>N/A</v>
      </c>
    </row>
    <row r="229" spans="1:10" ht="14.25" customHeight="1" x14ac:dyDescent="0.25">
      <c r="A229" s="219"/>
      <c r="B229" s="15" t="s">
        <v>872</v>
      </c>
      <c r="E229" s="18" t="s">
        <v>873</v>
      </c>
      <c r="F229" s="4">
        <v>4211.7095365576924</v>
      </c>
      <c r="G229" s="21" t="s">
        <v>416</v>
      </c>
      <c r="H229" s="216"/>
      <c r="I229" s="28" t="str">
        <f>_xlfn.IFNA(VLOOKUP(StopCodes,[3]!RangeStopCode,2,FALSE),"No Previous Rate")</f>
        <v>No Previous Rate</v>
      </c>
      <c r="J229" s="29" t="str">
        <f t="shared" si="3"/>
        <v>N/A</v>
      </c>
    </row>
    <row r="230" spans="1:10" ht="14.25" customHeight="1" x14ac:dyDescent="0.25">
      <c r="A230" s="219"/>
      <c r="B230" s="15" t="s">
        <v>874</v>
      </c>
      <c r="E230" s="18" t="s">
        <v>875</v>
      </c>
      <c r="F230" s="4">
        <v>79.851429999999993</v>
      </c>
      <c r="G230" s="21" t="s">
        <v>416</v>
      </c>
      <c r="H230" s="216"/>
      <c r="I230" s="28" t="str">
        <f>_xlfn.IFNA(VLOOKUP(StopCodes,[3]!RangeStopCode,2,FALSE),"No Previous Rate")</f>
        <v>No Previous Rate</v>
      </c>
      <c r="J230" s="29" t="str">
        <f t="shared" si="3"/>
        <v>N/A</v>
      </c>
    </row>
    <row r="231" spans="1:10" ht="14.25" customHeight="1" x14ac:dyDescent="0.25">
      <c r="A231" s="219"/>
      <c r="B231" s="15" t="s">
        <v>876</v>
      </c>
      <c r="E231" s="18" t="s">
        <v>877</v>
      </c>
      <c r="F231" s="4">
        <v>102.76734857142857</v>
      </c>
      <c r="G231" s="21" t="s">
        <v>416</v>
      </c>
      <c r="H231" s="216"/>
      <c r="I231" s="28" t="str">
        <f>_xlfn.IFNA(VLOOKUP(StopCodes,[3]!RangeStopCode,2,FALSE),"No Previous Rate")</f>
        <v>No Previous Rate</v>
      </c>
      <c r="J231" s="29" t="str">
        <f t="shared" si="3"/>
        <v>N/A</v>
      </c>
    </row>
    <row r="232" spans="1:10" ht="14.25" customHeight="1" x14ac:dyDescent="0.25">
      <c r="A232" s="220"/>
      <c r="B232" s="15" t="s">
        <v>878</v>
      </c>
      <c r="E232" s="18" t="s">
        <v>879</v>
      </c>
      <c r="F232" s="4">
        <v>335.36495666025644</v>
      </c>
      <c r="G232" s="21" t="s">
        <v>416</v>
      </c>
      <c r="H232" s="217"/>
      <c r="I232" s="28" t="str">
        <f>_xlfn.IFNA(VLOOKUP(StopCodes,[3]!RangeStopCode,2,FALSE),"No Previous Rate")</f>
        <v>No Previous Rate</v>
      </c>
      <c r="J232" s="29" t="str">
        <f t="shared" si="3"/>
        <v>N/A</v>
      </c>
    </row>
    <row r="233" spans="1:10" ht="14.25" customHeight="1" x14ac:dyDescent="0.25">
      <c r="A233" s="221" t="s">
        <v>880</v>
      </c>
      <c r="B233" s="15" t="s">
        <v>881</v>
      </c>
      <c r="E233" s="18" t="s">
        <v>882</v>
      </c>
      <c r="F233" s="4">
        <v>479.08799999999997</v>
      </c>
      <c r="G233" s="21" t="s">
        <v>250</v>
      </c>
      <c r="H233" s="213" t="s">
        <v>883</v>
      </c>
      <c r="I233" s="28">
        <f>_xlfn.IFNA(VLOOKUP(StopCodes,[3]!RangeStopCode,2,FALSE),"No Previous Rate")</f>
        <v>504.38231331840001</v>
      </c>
      <c r="J233" s="29">
        <f t="shared" si="3"/>
        <v>1.0527968000000001</v>
      </c>
    </row>
    <row r="234" spans="1:10" ht="14.25" customHeight="1" x14ac:dyDescent="0.25">
      <c r="A234" s="219"/>
      <c r="B234" s="15" t="s">
        <v>884</v>
      </c>
      <c r="E234" s="18" t="s">
        <v>885</v>
      </c>
      <c r="F234" s="4">
        <v>1026.8520000000001</v>
      </c>
      <c r="G234" s="21" t="s">
        <v>250</v>
      </c>
      <c r="H234" s="213"/>
      <c r="I234" s="28">
        <f>_xlfn.IFNA(VLOOKUP(StopCodes,[3]!RangeStopCode,2,FALSE),"No Previous Rate")</f>
        <v>1081.0664996736</v>
      </c>
      <c r="J234" s="29">
        <f t="shared" si="3"/>
        <v>1.0527967999999999</v>
      </c>
    </row>
    <row r="235" spans="1:10" ht="14.25" customHeight="1" x14ac:dyDescent="0.25">
      <c r="A235" s="219"/>
      <c r="B235" s="15" t="s">
        <v>886</v>
      </c>
      <c r="E235" s="18" t="s">
        <v>887</v>
      </c>
      <c r="F235" s="4">
        <v>1081.4159999999999</v>
      </c>
      <c r="G235" s="21" t="s">
        <v>250</v>
      </c>
      <c r="H235" s="213"/>
      <c r="I235" s="28">
        <f>_xlfn.IFNA(VLOOKUP(StopCodes,[3]!RangeStopCode,2,FALSE),"No Previous Rate")</f>
        <v>1138.5113042687999</v>
      </c>
      <c r="J235" s="29">
        <f t="shared" si="3"/>
        <v>1.0527967999999999</v>
      </c>
    </row>
    <row r="236" spans="1:10" ht="14.25" customHeight="1" x14ac:dyDescent="0.25">
      <c r="A236" s="219"/>
      <c r="B236" s="15" t="s">
        <v>888</v>
      </c>
      <c r="E236" s="18" t="s">
        <v>889</v>
      </c>
      <c r="F236" s="4">
        <v>1838.8320000000001</v>
      </c>
      <c r="G236" s="21" t="s">
        <v>250</v>
      </c>
      <c r="H236" s="213"/>
      <c r="I236" s="28">
        <f>_xlfn.IFNA(VLOOKUP(StopCodes,[3]!RangeStopCode,2,FALSE),"No Previous Rate")</f>
        <v>1935.9164453376004</v>
      </c>
      <c r="J236" s="29">
        <f t="shared" si="3"/>
        <v>1.0527968000000001</v>
      </c>
    </row>
    <row r="237" spans="1:10" ht="14.25" customHeight="1" x14ac:dyDescent="0.25">
      <c r="A237" s="219"/>
      <c r="B237" s="15" t="s">
        <v>890</v>
      </c>
      <c r="E237" s="18" t="s">
        <v>891</v>
      </c>
      <c r="F237" s="4">
        <v>2486.3160000000003</v>
      </c>
      <c r="G237" s="21" t="s">
        <v>250</v>
      </c>
      <c r="H237" s="213"/>
      <c r="I237" s="28">
        <f>_xlfn.IFNA(VLOOKUP(StopCodes,[3]!RangeStopCode,2,FALSE),"No Previous Rate")</f>
        <v>2617.5855285888006</v>
      </c>
      <c r="J237" s="29">
        <f t="shared" si="3"/>
        <v>1.0527968000000001</v>
      </c>
    </row>
    <row r="238" spans="1:10" ht="14.25" customHeight="1" x14ac:dyDescent="0.25">
      <c r="A238" s="219"/>
      <c r="B238" s="15" t="s">
        <v>892</v>
      </c>
      <c r="E238" s="18" t="s">
        <v>893</v>
      </c>
      <c r="F238" s="4">
        <v>7983.9480000000003</v>
      </c>
      <c r="G238" s="21" t="s">
        <v>250</v>
      </c>
      <c r="H238" s="213"/>
      <c r="I238" s="28">
        <f>_xlfn.IFNA(VLOOKUP(StopCodes,[3]!RangeStopCode,2,FALSE),"No Previous Rate")</f>
        <v>8405.4749057664012</v>
      </c>
      <c r="J238" s="29">
        <f t="shared" si="3"/>
        <v>1.0527968000000001</v>
      </c>
    </row>
    <row r="239" spans="1:10" ht="14.25" customHeight="1" x14ac:dyDescent="0.25">
      <c r="A239" s="219"/>
      <c r="B239" s="15" t="s">
        <v>894</v>
      </c>
      <c r="E239" s="18" t="s">
        <v>895</v>
      </c>
      <c r="F239" s="4">
        <v>10534.032000000001</v>
      </c>
      <c r="G239" s="21" t="s">
        <v>250</v>
      </c>
      <c r="H239" s="213"/>
      <c r="I239" s="28">
        <f>_xlfn.IFNA(VLOOKUP(StopCodes,[3]!RangeStopCode,2,FALSE),"No Previous Rate")</f>
        <v>11090.195180697603</v>
      </c>
      <c r="J239" s="29">
        <f t="shared" si="3"/>
        <v>1.0527968000000001</v>
      </c>
    </row>
    <row r="240" spans="1:10" ht="14.25" customHeight="1" x14ac:dyDescent="0.25">
      <c r="A240" s="219"/>
      <c r="B240" s="15" t="s">
        <v>896</v>
      </c>
      <c r="E240" s="18" t="s">
        <v>897</v>
      </c>
      <c r="F240" s="4">
        <v>343.84800000000001</v>
      </c>
      <c r="G240" s="21" t="s">
        <v>250</v>
      </c>
      <c r="H240" s="213"/>
      <c r="I240" s="28">
        <f>_xlfn.IFNA(VLOOKUP(StopCodes,[3]!RangeStopCode,2,FALSE),"No Previous Rate")</f>
        <v>362.00207408640006</v>
      </c>
      <c r="J240" s="29">
        <f t="shared" si="3"/>
        <v>1.0527968000000001</v>
      </c>
    </row>
    <row r="241" spans="1:10" ht="14.25" customHeight="1" x14ac:dyDescent="0.25">
      <c r="A241" s="219"/>
      <c r="B241" s="15" t="s">
        <v>898</v>
      </c>
      <c r="E241" s="18" t="s">
        <v>899</v>
      </c>
      <c r="F241" s="4">
        <v>453.74399999999997</v>
      </c>
      <c r="G241" s="21" t="s">
        <v>250</v>
      </c>
      <c r="H241" s="213"/>
      <c r="I241" s="28">
        <f>_xlfn.IFNA(VLOOKUP(StopCodes,[3]!RangeStopCode,2,FALSE),"No Previous Rate")</f>
        <v>477.70023121920008</v>
      </c>
      <c r="J241" s="29">
        <f t="shared" si="3"/>
        <v>1.0527968000000003</v>
      </c>
    </row>
    <row r="242" spans="1:10" ht="14.25" customHeight="1" x14ac:dyDescent="0.25">
      <c r="A242" s="219"/>
      <c r="B242" s="15" t="s">
        <v>900</v>
      </c>
      <c r="E242" s="18" t="s">
        <v>901</v>
      </c>
      <c r="F242" s="4">
        <v>532.32000000000005</v>
      </c>
      <c r="G242" s="21" t="s">
        <v>250</v>
      </c>
      <c r="H242" s="213"/>
      <c r="I242" s="28">
        <f>_xlfn.IFNA(VLOOKUP(StopCodes,[3]!RangeStopCode,2,FALSE),"No Previous Rate")</f>
        <v>560.42479257600007</v>
      </c>
      <c r="J242" s="29">
        <f t="shared" si="3"/>
        <v>1.0527968000000001</v>
      </c>
    </row>
    <row r="243" spans="1:10" ht="14.25" customHeight="1" x14ac:dyDescent="0.25">
      <c r="A243" s="219"/>
      <c r="B243" s="15" t="s">
        <v>902</v>
      </c>
      <c r="E243" s="18" t="s">
        <v>903</v>
      </c>
      <c r="F243" s="4">
        <v>1389.0239999999999</v>
      </c>
      <c r="G243" s="21" t="s">
        <v>250</v>
      </c>
      <c r="H243" s="213"/>
      <c r="I243" s="28">
        <f>_xlfn.IFNA(VLOOKUP(StopCodes,[3]!RangeStopCode,2,FALSE),"No Previous Rate")</f>
        <v>1462.3600223232002</v>
      </c>
      <c r="J243" s="29">
        <f t="shared" si="3"/>
        <v>1.0527968000000001</v>
      </c>
    </row>
    <row r="244" spans="1:10" ht="14.25" customHeight="1" x14ac:dyDescent="0.25">
      <c r="A244" s="219"/>
      <c r="B244" s="15" t="s">
        <v>904</v>
      </c>
      <c r="E244" s="18" t="s">
        <v>905</v>
      </c>
      <c r="F244" s="4">
        <v>1674.7560000000001</v>
      </c>
      <c r="G244" s="21" t="s">
        <v>250</v>
      </c>
      <c r="H244" s="213"/>
      <c r="I244" s="28">
        <f>_xlfn.IFNA(VLOOKUP(StopCodes,[3]!RangeStopCode,2,FALSE),"No Previous Rate")</f>
        <v>1763.1777575808003</v>
      </c>
      <c r="J244" s="29">
        <f t="shared" si="3"/>
        <v>1.0527968000000001</v>
      </c>
    </row>
    <row r="245" spans="1:10" ht="14.25" customHeight="1" x14ac:dyDescent="0.25">
      <c r="A245" s="219"/>
      <c r="B245" s="15" t="s">
        <v>906</v>
      </c>
      <c r="E245" s="18" t="s">
        <v>907</v>
      </c>
      <c r="F245" s="4">
        <v>2221.944</v>
      </c>
      <c r="G245" s="21" t="s">
        <v>250</v>
      </c>
      <c r="H245" s="213"/>
      <c r="I245" s="28">
        <f>_xlfn.IFNA(VLOOKUP(StopCodes,[3]!RangeStopCode,2,FALSE),"No Previous Rate")</f>
        <v>2339.2555329792003</v>
      </c>
      <c r="J245" s="29">
        <f t="shared" si="3"/>
        <v>1.0527968000000001</v>
      </c>
    </row>
    <row r="246" spans="1:10" ht="14.25" customHeight="1" x14ac:dyDescent="0.25">
      <c r="A246" s="219"/>
      <c r="B246" s="15" t="s">
        <v>908</v>
      </c>
      <c r="E246" s="18" t="s">
        <v>909</v>
      </c>
      <c r="F246" s="4">
        <v>2939.5919999999996</v>
      </c>
      <c r="G246" s="21" t="s">
        <v>250</v>
      </c>
      <c r="H246" s="213"/>
      <c r="I246" s="28">
        <f>_xlfn.IFNA(VLOOKUP(StopCodes,[3]!RangeStopCode,2,FALSE),"No Previous Rate")</f>
        <v>3094.7930509056</v>
      </c>
      <c r="J246" s="29">
        <f t="shared" si="3"/>
        <v>1.0527968000000001</v>
      </c>
    </row>
    <row r="247" spans="1:10" ht="14.25" customHeight="1" x14ac:dyDescent="0.25">
      <c r="A247" s="219"/>
      <c r="B247" s="15" t="s">
        <v>910</v>
      </c>
      <c r="E247" s="18" t="s">
        <v>911</v>
      </c>
      <c r="F247" s="4">
        <v>9170.0640000000003</v>
      </c>
      <c r="G247" s="21" t="s">
        <v>250</v>
      </c>
      <c r="H247" s="213"/>
      <c r="I247" s="28">
        <f>_xlfn.IFNA(VLOOKUP(StopCodes,[3]!RangeStopCode,2,FALSE),"No Previous Rate")</f>
        <v>9654.2140349952024</v>
      </c>
      <c r="J247" s="29">
        <f t="shared" si="3"/>
        <v>1.0527968000000003</v>
      </c>
    </row>
    <row r="248" spans="1:10" ht="14.25" customHeight="1" x14ac:dyDescent="0.25">
      <c r="A248" s="219"/>
      <c r="B248" s="15" t="s">
        <v>912</v>
      </c>
      <c r="E248" s="18" t="s">
        <v>913</v>
      </c>
      <c r="F248" s="4">
        <v>11941.151999999998</v>
      </c>
      <c r="G248" s="21" t="s">
        <v>250</v>
      </c>
      <c r="H248" s="213"/>
      <c r="I248" s="28">
        <f>_xlfn.IFNA(VLOOKUP(StopCodes,[3]!RangeStopCode,2,FALSE),"No Previous Rate")</f>
        <v>12571.606613913598</v>
      </c>
      <c r="J248" s="29">
        <f t="shared" si="3"/>
        <v>1.0527968000000001</v>
      </c>
    </row>
    <row r="249" spans="1:10" ht="14.25" customHeight="1" x14ac:dyDescent="0.25">
      <c r="A249" s="219"/>
      <c r="B249" s="15" t="s">
        <v>914</v>
      </c>
      <c r="E249" s="18" t="s">
        <v>915</v>
      </c>
      <c r="F249" s="4">
        <v>343.84800000000001</v>
      </c>
      <c r="G249" s="21" t="s">
        <v>250</v>
      </c>
      <c r="H249" s="213"/>
      <c r="I249" s="28">
        <f>_xlfn.IFNA(VLOOKUP(StopCodes,[3]!RangeStopCode,2,FALSE),"No Previous Rate")</f>
        <v>362.00207408640006</v>
      </c>
      <c r="J249" s="29">
        <f t="shared" si="3"/>
        <v>1.0527968000000001</v>
      </c>
    </row>
    <row r="250" spans="1:10" ht="14.25" customHeight="1" x14ac:dyDescent="0.25">
      <c r="A250" s="219"/>
      <c r="B250" s="15" t="s">
        <v>916</v>
      </c>
      <c r="E250" s="18" t="s">
        <v>917</v>
      </c>
      <c r="F250" s="4">
        <v>453.74399999999997</v>
      </c>
      <c r="G250" s="21" t="s">
        <v>250</v>
      </c>
      <c r="H250" s="213"/>
      <c r="I250" s="28">
        <f>_xlfn.IFNA(VLOOKUP(StopCodes,[3]!RangeStopCode,2,FALSE),"No Previous Rate")</f>
        <v>477.70023121920008</v>
      </c>
      <c r="J250" s="29">
        <f t="shared" si="3"/>
        <v>1.0527968000000003</v>
      </c>
    </row>
    <row r="251" spans="1:10" ht="14.25" customHeight="1" x14ac:dyDescent="0.25">
      <c r="A251" s="219"/>
      <c r="B251" s="15" t="s">
        <v>918</v>
      </c>
      <c r="E251" s="18" t="s">
        <v>919</v>
      </c>
      <c r="F251" s="4">
        <v>633.17999999999995</v>
      </c>
      <c r="G251" s="21" t="s">
        <v>250</v>
      </c>
      <c r="H251" s="213"/>
      <c r="I251" s="28">
        <f>_xlfn.IFNA(VLOOKUP(StopCodes,[3]!RangeStopCode,2,FALSE),"No Previous Rate")</f>
        <v>666.60987782400002</v>
      </c>
      <c r="J251" s="29">
        <f t="shared" si="3"/>
        <v>1.0527968000000001</v>
      </c>
    </row>
    <row r="252" spans="1:10" ht="14.25" customHeight="1" x14ac:dyDescent="0.25">
      <c r="A252" s="219"/>
      <c r="B252" s="15" t="s">
        <v>920</v>
      </c>
      <c r="E252" s="18" t="s">
        <v>921</v>
      </c>
      <c r="F252" s="4">
        <v>1475.88</v>
      </c>
      <c r="G252" s="21" t="s">
        <v>250</v>
      </c>
      <c r="H252" s="213"/>
      <c r="I252" s="28">
        <f>_xlfn.IFNA(VLOOKUP(StopCodes,[3]!RangeStopCode,2,FALSE),"No Previous Rate")</f>
        <v>1553.8017411840003</v>
      </c>
      <c r="J252" s="29">
        <f t="shared" si="3"/>
        <v>1.0527968000000001</v>
      </c>
    </row>
    <row r="253" spans="1:10" ht="14.25" customHeight="1" x14ac:dyDescent="0.25">
      <c r="A253" s="219"/>
      <c r="B253" s="15" t="s">
        <v>922</v>
      </c>
      <c r="E253" s="18" t="s">
        <v>923</v>
      </c>
      <c r="F253" s="4">
        <v>1983.1559999999999</v>
      </c>
      <c r="G253" s="21" t="s">
        <v>250</v>
      </c>
      <c r="H253" s="213"/>
      <c r="I253" s="28">
        <f>_xlfn.IFNA(VLOOKUP(StopCodes,[3]!RangeStopCode,2,FALSE),"No Previous Rate")</f>
        <v>2087.8602907008003</v>
      </c>
      <c r="J253" s="29">
        <f t="shared" si="3"/>
        <v>1.0527968000000001</v>
      </c>
    </row>
    <row r="254" spans="1:10" ht="14.25" customHeight="1" x14ac:dyDescent="0.25">
      <c r="A254" s="219"/>
      <c r="B254" s="15" t="s">
        <v>924</v>
      </c>
      <c r="E254" s="18" t="s">
        <v>925</v>
      </c>
      <c r="F254" s="4">
        <v>2321.9760000000001</v>
      </c>
      <c r="G254" s="21" t="s">
        <v>250</v>
      </c>
      <c r="H254" s="213"/>
      <c r="I254" s="28">
        <f>_xlfn.IFNA(VLOOKUP(StopCodes,[3]!RangeStopCode,2,FALSE),"No Previous Rate")</f>
        <v>2444.5689024767998</v>
      </c>
      <c r="J254" s="29">
        <f t="shared" si="3"/>
        <v>1.0527967999999999</v>
      </c>
    </row>
    <row r="255" spans="1:10" ht="14.25" customHeight="1" x14ac:dyDescent="0.25">
      <c r="A255" s="219"/>
      <c r="B255" s="15" t="s">
        <v>926</v>
      </c>
      <c r="E255" s="18" t="s">
        <v>927</v>
      </c>
      <c r="F255" s="4">
        <v>4406.4120000000003</v>
      </c>
      <c r="G255" s="21" t="s">
        <v>250</v>
      </c>
      <c r="H255" s="213"/>
      <c r="I255" s="28">
        <f>_xlfn.IFNA(VLOOKUP(StopCodes,[3]!RangeStopCode,2,FALSE),"No Previous Rate")</f>
        <v>4639.0564530816</v>
      </c>
      <c r="J255" s="29">
        <f t="shared" si="3"/>
        <v>1.0527967999999999</v>
      </c>
    </row>
    <row r="256" spans="1:10" ht="14.25" customHeight="1" x14ac:dyDescent="0.25">
      <c r="A256" s="219"/>
      <c r="B256" s="15" t="s">
        <v>928</v>
      </c>
      <c r="E256" s="18" t="s">
        <v>929</v>
      </c>
      <c r="F256" s="4">
        <v>9557.3759999999984</v>
      </c>
      <c r="G256" s="21" t="s">
        <v>250</v>
      </c>
      <c r="H256" s="213"/>
      <c r="I256" s="28">
        <f>_xlfn.IFNA(VLOOKUP(StopCodes,[3]!RangeStopCode,2,FALSE),"No Previous Rate")</f>
        <v>10061.9748691968</v>
      </c>
      <c r="J256" s="29">
        <f t="shared" si="3"/>
        <v>1.0527968000000001</v>
      </c>
    </row>
    <row r="257" spans="1:10" ht="14.25" customHeight="1" x14ac:dyDescent="0.25">
      <c r="A257" s="219"/>
      <c r="B257" s="15" t="s">
        <v>930</v>
      </c>
      <c r="E257" s="18" t="s">
        <v>931</v>
      </c>
      <c r="F257" s="4">
        <v>9136.0919999999987</v>
      </c>
      <c r="G257" s="21" t="s">
        <v>250</v>
      </c>
      <c r="H257" s="213"/>
      <c r="I257" s="28">
        <f>_xlfn.IFNA(VLOOKUP(StopCodes,[3]!RangeStopCode,2,FALSE),"No Previous Rate")</f>
        <v>9618.4484221056009</v>
      </c>
      <c r="J257" s="29">
        <f t="shared" si="3"/>
        <v>1.0527968000000003</v>
      </c>
    </row>
    <row r="258" spans="1:10" ht="14.25" customHeight="1" x14ac:dyDescent="0.25">
      <c r="A258" s="219"/>
      <c r="B258" s="15" t="s">
        <v>932</v>
      </c>
      <c r="E258" s="18" t="s">
        <v>933</v>
      </c>
      <c r="F258" s="4">
        <v>344.65199999999999</v>
      </c>
      <c r="G258" s="21" t="s">
        <v>250</v>
      </c>
      <c r="H258" s="213"/>
      <c r="I258" s="28">
        <f>_xlfn.IFNA(VLOOKUP(StopCodes,[3]!RangeStopCode,2,FALSE),"No Previous Rate")</f>
        <v>362.8485227136</v>
      </c>
      <c r="J258" s="29">
        <f t="shared" ref="J258:J289" si="4">IF(I258="No Previous Rate","N/A",I258/F258)</f>
        <v>1.0527968000000001</v>
      </c>
    </row>
    <row r="259" spans="1:10" ht="14.25" customHeight="1" x14ac:dyDescent="0.25">
      <c r="A259" s="219"/>
      <c r="B259" s="15" t="s">
        <v>934</v>
      </c>
      <c r="E259" s="18" t="s">
        <v>935</v>
      </c>
      <c r="F259" s="4">
        <v>454.548</v>
      </c>
      <c r="G259" s="21" t="s">
        <v>250</v>
      </c>
      <c r="H259" s="213"/>
      <c r="I259" s="28">
        <f>_xlfn.IFNA(VLOOKUP(StopCodes,[3]!RangeStopCode,2,FALSE),"No Previous Rate")</f>
        <v>478.54667984640002</v>
      </c>
      <c r="J259" s="29">
        <f t="shared" si="4"/>
        <v>1.0527968000000001</v>
      </c>
    </row>
    <row r="260" spans="1:10" ht="14.25" customHeight="1" x14ac:dyDescent="0.25">
      <c r="A260" s="219"/>
      <c r="B260" s="15" t="s">
        <v>936</v>
      </c>
      <c r="E260" s="18" t="s">
        <v>937</v>
      </c>
      <c r="F260" s="4">
        <v>854.79600000000005</v>
      </c>
      <c r="G260" s="21" t="s">
        <v>250</v>
      </c>
      <c r="H260" s="213"/>
      <c r="I260" s="28">
        <f>_xlfn.IFNA(VLOOKUP(StopCodes,[3]!RangeStopCode,2,FALSE),"No Previous Rate")</f>
        <v>899.92649345280006</v>
      </c>
      <c r="J260" s="29">
        <f t="shared" si="4"/>
        <v>1.0527968000000001</v>
      </c>
    </row>
    <row r="261" spans="1:10" ht="14.25" customHeight="1" x14ac:dyDescent="0.25">
      <c r="A261" s="219"/>
      <c r="B261" s="15" t="s">
        <v>938</v>
      </c>
      <c r="E261" s="18" t="s">
        <v>939</v>
      </c>
      <c r="F261" s="4">
        <v>2891.2200000000003</v>
      </c>
      <c r="G261" s="21" t="s">
        <v>250</v>
      </c>
      <c r="H261" s="213"/>
      <c r="I261" s="28">
        <f>_xlfn.IFNA(VLOOKUP(StopCodes,[3]!RangeStopCode,2,FALSE),"No Previous Rate")</f>
        <v>3043.8671640960001</v>
      </c>
      <c r="J261" s="29">
        <f t="shared" si="4"/>
        <v>1.0527967999999999</v>
      </c>
    </row>
    <row r="262" spans="1:10" ht="14.25" customHeight="1" x14ac:dyDescent="0.25">
      <c r="A262" s="219"/>
      <c r="B262" s="15" t="s">
        <v>940</v>
      </c>
      <c r="E262" s="18" t="s">
        <v>941</v>
      </c>
      <c r="F262" s="4">
        <v>3518.3160000000003</v>
      </c>
      <c r="G262" s="21" t="s">
        <v>250</v>
      </c>
      <c r="H262" s="213"/>
      <c r="I262" s="28">
        <f>_xlfn.IFNA(VLOOKUP(StopCodes,[3]!RangeStopCode,2,FALSE),"No Previous Rate")</f>
        <v>3704.0718261888005</v>
      </c>
      <c r="J262" s="29">
        <f t="shared" si="4"/>
        <v>1.0527968000000001</v>
      </c>
    </row>
    <row r="263" spans="1:10" ht="14.25" customHeight="1" x14ac:dyDescent="0.25">
      <c r="A263" s="219"/>
      <c r="B263" s="15" t="s">
        <v>942</v>
      </c>
      <c r="E263" s="18" t="s">
        <v>943</v>
      </c>
      <c r="F263" s="4">
        <v>4093.6319999999996</v>
      </c>
      <c r="G263" s="21" t="s">
        <v>250</v>
      </c>
      <c r="H263" s="213"/>
      <c r="I263" s="28">
        <f>_xlfn.IFNA(VLOOKUP(StopCodes,[3]!RangeStopCode,2,FALSE),"No Previous Rate")</f>
        <v>4309.7626699775992</v>
      </c>
      <c r="J263" s="29">
        <f t="shared" si="4"/>
        <v>1.0527967999999999</v>
      </c>
    </row>
    <row r="264" spans="1:10" ht="14.25" customHeight="1" x14ac:dyDescent="0.25">
      <c r="A264" s="219"/>
      <c r="B264" s="15" t="s">
        <v>944</v>
      </c>
      <c r="E264" s="18" t="s">
        <v>945</v>
      </c>
      <c r="F264" s="4">
        <v>4950.0719999999992</v>
      </c>
      <c r="G264" s="21" t="s">
        <v>250</v>
      </c>
      <c r="H264" s="213"/>
      <c r="I264" s="28">
        <f>_xlfn.IFNA(VLOOKUP(StopCodes,[3]!RangeStopCode,2,FALSE),"No Previous Rate")</f>
        <v>5211.4199613696001</v>
      </c>
      <c r="J264" s="29">
        <f t="shared" si="4"/>
        <v>1.0527968000000001</v>
      </c>
    </row>
    <row r="265" spans="1:10" ht="14.25" customHeight="1" x14ac:dyDescent="0.25">
      <c r="A265" s="219"/>
      <c r="B265" s="15" t="s">
        <v>946</v>
      </c>
      <c r="E265" s="18" t="s">
        <v>947</v>
      </c>
      <c r="F265" s="4">
        <v>9118.739999999998</v>
      </c>
      <c r="G265" s="21" t="s">
        <v>250</v>
      </c>
      <c r="H265" s="213"/>
      <c r="I265" s="28">
        <f>_xlfn.IFNA(VLOOKUP(StopCodes,[3]!RangeStopCode,2,FALSE),"No Previous Rate")</f>
        <v>9600.1802920319988</v>
      </c>
      <c r="J265" s="29">
        <f t="shared" si="4"/>
        <v>1.0527968000000001</v>
      </c>
    </row>
    <row r="266" spans="1:10" ht="14.25" customHeight="1" x14ac:dyDescent="0.25">
      <c r="A266" s="219"/>
      <c r="B266" s="15" t="s">
        <v>948</v>
      </c>
      <c r="E266" s="18" t="s">
        <v>949</v>
      </c>
      <c r="F266" s="4">
        <v>11484.816000000001</v>
      </c>
      <c r="G266" s="21" t="s">
        <v>250</v>
      </c>
      <c r="H266" s="213"/>
      <c r="I266" s="28">
        <f>_xlfn.IFNA(VLOOKUP(StopCodes,[3]!RangeStopCode,2,FALSE),"No Previous Rate")</f>
        <v>12091.177533388802</v>
      </c>
      <c r="J266" s="29">
        <f t="shared" si="4"/>
        <v>1.0527968000000001</v>
      </c>
    </row>
    <row r="267" spans="1:10" ht="14.25" customHeight="1" x14ac:dyDescent="0.25">
      <c r="A267" s="219"/>
      <c r="B267" s="15" t="s">
        <v>950</v>
      </c>
      <c r="E267" s="18" t="s">
        <v>951</v>
      </c>
      <c r="F267" s="4">
        <v>356.78399999999999</v>
      </c>
      <c r="G267" s="21" t="s">
        <v>250</v>
      </c>
      <c r="H267" s="213"/>
      <c r="I267" s="28">
        <f>_xlfn.IFNA(VLOOKUP(StopCodes,[3]!RangeStopCode,2,FALSE),"No Previous Rate")</f>
        <v>375.62105349119997</v>
      </c>
      <c r="J267" s="29">
        <f t="shared" si="4"/>
        <v>1.0527967999999999</v>
      </c>
    </row>
    <row r="268" spans="1:10" ht="14.25" customHeight="1" x14ac:dyDescent="0.25">
      <c r="A268" s="219"/>
      <c r="B268" s="15" t="s">
        <v>952</v>
      </c>
      <c r="E268" s="18" t="s">
        <v>953</v>
      </c>
      <c r="F268" s="4">
        <v>483.51600000000008</v>
      </c>
      <c r="G268" s="21" t="s">
        <v>250</v>
      </c>
      <c r="H268" s="213"/>
      <c r="I268" s="28">
        <f>_xlfn.IFNA(VLOOKUP(StopCodes,[3]!RangeStopCode,2,FALSE),"No Previous Rate")</f>
        <v>509.0440975488001</v>
      </c>
      <c r="J268" s="29">
        <f t="shared" si="4"/>
        <v>1.0527968000000001</v>
      </c>
    </row>
    <row r="269" spans="1:10" ht="14.25" customHeight="1" x14ac:dyDescent="0.25">
      <c r="A269" s="219"/>
      <c r="B269" s="15" t="s">
        <v>954</v>
      </c>
      <c r="E269" s="18" t="s">
        <v>955</v>
      </c>
      <c r="F269" s="4">
        <v>2113.1039999999998</v>
      </c>
      <c r="G269" s="21" t="s">
        <v>250</v>
      </c>
      <c r="H269" s="213"/>
      <c r="I269" s="28">
        <f>_xlfn.IFNA(VLOOKUP(StopCodes,[3]!RangeStopCode,2,FALSE),"No Previous Rate")</f>
        <v>2224.6691292672003</v>
      </c>
      <c r="J269" s="29">
        <f t="shared" si="4"/>
        <v>1.0527968000000003</v>
      </c>
    </row>
    <row r="270" spans="1:10" ht="14.25" customHeight="1" x14ac:dyDescent="0.25">
      <c r="A270" s="219"/>
      <c r="B270" s="15" t="s">
        <v>956</v>
      </c>
      <c r="E270" s="18" t="s">
        <v>957</v>
      </c>
      <c r="F270" s="4">
        <v>4579.0919999999996</v>
      </c>
      <c r="G270" s="21" t="s">
        <v>250</v>
      </c>
      <c r="H270" s="213"/>
      <c r="I270" s="28">
        <f>_xlfn.IFNA(VLOOKUP(StopCodes,[3]!RangeStopCode,2,FALSE),"No Previous Rate")</f>
        <v>4820.8534045055994</v>
      </c>
      <c r="J270" s="29">
        <f t="shared" si="4"/>
        <v>1.0527967999999999</v>
      </c>
    </row>
    <row r="271" spans="1:10" ht="14.25" customHeight="1" x14ac:dyDescent="0.25">
      <c r="A271" s="219"/>
      <c r="B271" s="15" t="s">
        <v>958</v>
      </c>
      <c r="E271" s="18" t="s">
        <v>959</v>
      </c>
      <c r="F271" s="4">
        <v>5368.2839999999997</v>
      </c>
      <c r="G271" s="21" t="s">
        <v>250</v>
      </c>
      <c r="H271" s="213"/>
      <c r="I271" s="28">
        <f>_xlfn.IFNA(VLOOKUP(StopCodes,[3]!RangeStopCode,2,FALSE),"No Previous Rate")</f>
        <v>5651.7122166912004</v>
      </c>
      <c r="J271" s="29">
        <f t="shared" si="4"/>
        <v>1.0527968000000001</v>
      </c>
    </row>
    <row r="272" spans="1:10" ht="14.25" customHeight="1" x14ac:dyDescent="0.25">
      <c r="A272" s="219"/>
      <c r="B272" s="15" t="s">
        <v>960</v>
      </c>
      <c r="E272" s="18" t="s">
        <v>961</v>
      </c>
      <c r="F272" s="4">
        <v>6435.36</v>
      </c>
      <c r="G272" s="21" t="s">
        <v>250</v>
      </c>
      <c r="H272" s="213"/>
      <c r="I272" s="28">
        <f>_xlfn.IFNA(VLOOKUP(StopCodes,[3]!RangeStopCode,2,FALSE),"No Previous Rate")</f>
        <v>6775.1264148480013</v>
      </c>
      <c r="J272" s="29">
        <f t="shared" si="4"/>
        <v>1.0527968000000003</v>
      </c>
    </row>
    <row r="273" spans="1:10" ht="14.25" customHeight="1" x14ac:dyDescent="0.25">
      <c r="A273" s="219"/>
      <c r="B273" s="15" t="s">
        <v>962</v>
      </c>
      <c r="E273" s="18" t="s">
        <v>963</v>
      </c>
      <c r="F273" s="4">
        <v>8476.116</v>
      </c>
      <c r="G273" s="21" t="s">
        <v>250</v>
      </c>
      <c r="H273" s="213"/>
      <c r="I273" s="28">
        <f>_xlfn.IFNA(VLOOKUP(StopCodes,[3]!RangeStopCode,2,FALSE),"No Previous Rate")</f>
        <v>8923.6278012288003</v>
      </c>
      <c r="J273" s="29">
        <f t="shared" si="4"/>
        <v>1.0527968000000001</v>
      </c>
    </row>
    <row r="274" spans="1:10" ht="14.25" customHeight="1" x14ac:dyDescent="0.25">
      <c r="A274" s="219"/>
      <c r="B274" s="15" t="s">
        <v>964</v>
      </c>
      <c r="E274" s="18" t="s">
        <v>965</v>
      </c>
      <c r="F274" s="4">
        <v>11310.732</v>
      </c>
      <c r="G274" s="21" t="s">
        <v>250</v>
      </c>
      <c r="H274" s="213"/>
      <c r="I274" s="28">
        <f>_xlfn.IFNA(VLOOKUP(StopCodes,[3]!RangeStopCode,2,FALSE),"No Previous Rate")</f>
        <v>11907.902455257601</v>
      </c>
      <c r="J274" s="29">
        <f t="shared" si="4"/>
        <v>1.0527968000000001</v>
      </c>
    </row>
    <row r="275" spans="1:10" ht="14.25" customHeight="1" x14ac:dyDescent="0.25">
      <c r="A275" s="219"/>
      <c r="B275" s="15" t="s">
        <v>966</v>
      </c>
      <c r="E275" s="18" t="s">
        <v>967</v>
      </c>
      <c r="F275" s="4">
        <v>15858.839999999998</v>
      </c>
      <c r="G275" s="21" t="s">
        <v>250</v>
      </c>
      <c r="H275" s="213"/>
      <c r="I275" s="28">
        <f>_xlfn.IFNA(VLOOKUP(StopCodes,[3]!RangeStopCode,2,FALSE),"No Previous Rate")</f>
        <v>16696.136003711999</v>
      </c>
      <c r="J275" s="29">
        <f t="shared" si="4"/>
        <v>1.0527968000000001</v>
      </c>
    </row>
    <row r="276" spans="1:10" ht="14.25" customHeight="1" x14ac:dyDescent="0.25">
      <c r="A276" s="219"/>
      <c r="B276" s="15" t="s">
        <v>968</v>
      </c>
      <c r="E276" s="18" t="s">
        <v>969</v>
      </c>
      <c r="F276" s="4">
        <v>466.58400000000006</v>
      </c>
      <c r="G276" s="21" t="s">
        <v>250</v>
      </c>
      <c r="H276" s="213"/>
      <c r="I276" s="28">
        <f>_xlfn.IFNA(VLOOKUP(StopCodes,[3]!RangeStopCode,2,FALSE),"No Previous Rate")</f>
        <v>491.21814213120007</v>
      </c>
      <c r="J276" s="29">
        <f t="shared" si="4"/>
        <v>1.0527968000000001</v>
      </c>
    </row>
    <row r="277" spans="1:10" ht="14.25" customHeight="1" x14ac:dyDescent="0.25">
      <c r="A277" s="219"/>
      <c r="B277" s="15" t="s">
        <v>970</v>
      </c>
      <c r="E277" s="18" t="s">
        <v>971</v>
      </c>
      <c r="F277" s="4">
        <v>631.07999999999993</v>
      </c>
      <c r="G277" s="21" t="s">
        <v>250</v>
      </c>
      <c r="H277" s="213"/>
      <c r="I277" s="28">
        <f>_xlfn.IFNA(VLOOKUP(StopCodes,[3]!RangeStopCode,2,FALSE),"No Previous Rate")</f>
        <v>664.39900454399992</v>
      </c>
      <c r="J277" s="29">
        <f t="shared" si="4"/>
        <v>1.0527968000000001</v>
      </c>
    </row>
    <row r="278" spans="1:10" ht="14.25" customHeight="1" x14ac:dyDescent="0.25">
      <c r="A278" s="219"/>
      <c r="B278" s="15" t="s">
        <v>972</v>
      </c>
      <c r="E278" s="18" t="s">
        <v>973</v>
      </c>
      <c r="F278" s="4">
        <v>2113.1039999999998</v>
      </c>
      <c r="G278" s="21" t="s">
        <v>250</v>
      </c>
      <c r="H278" s="213"/>
      <c r="I278" s="28">
        <f>_xlfn.IFNA(VLOOKUP(StopCodes,[3]!RangeStopCode,2,FALSE),"No Previous Rate")</f>
        <v>2224.6691292672003</v>
      </c>
      <c r="J278" s="29">
        <f t="shared" si="4"/>
        <v>1.0527968000000003</v>
      </c>
    </row>
    <row r="279" spans="1:10" ht="14.25" customHeight="1" x14ac:dyDescent="0.25">
      <c r="A279" s="219"/>
      <c r="B279" s="15" t="s">
        <v>974</v>
      </c>
      <c r="E279" s="18" t="s">
        <v>975</v>
      </c>
      <c r="F279" s="4">
        <v>4753.6559999999999</v>
      </c>
      <c r="G279" s="21" t="s">
        <v>250</v>
      </c>
      <c r="H279" s="213"/>
      <c r="I279" s="28">
        <f>_xlfn.IFNA(VLOOKUP(StopCodes,[3]!RangeStopCode,2,FALSE),"No Previous Rate")</f>
        <v>5004.6338251008001</v>
      </c>
      <c r="J279" s="29">
        <f t="shared" si="4"/>
        <v>1.0527968000000001</v>
      </c>
    </row>
    <row r="280" spans="1:10" ht="14.25" customHeight="1" x14ac:dyDescent="0.25">
      <c r="A280" s="219"/>
      <c r="B280" s="15" t="s">
        <v>976</v>
      </c>
      <c r="E280" s="18" t="s">
        <v>977</v>
      </c>
      <c r="F280" s="4">
        <v>5614.7639999999992</v>
      </c>
      <c r="G280" s="21" t="s">
        <v>250</v>
      </c>
      <c r="H280" s="213"/>
      <c r="I280" s="28">
        <f>_xlfn.IFNA(VLOOKUP(StopCodes,[3]!RangeStopCode,2,FALSE),"No Previous Rate")</f>
        <v>5911.205571955199</v>
      </c>
      <c r="J280" s="29">
        <f t="shared" si="4"/>
        <v>1.0527968000000001</v>
      </c>
    </row>
    <row r="281" spans="1:10" ht="14.25" customHeight="1" x14ac:dyDescent="0.25">
      <c r="A281" s="219"/>
      <c r="B281" s="15" t="s">
        <v>978</v>
      </c>
      <c r="E281" s="18" t="s">
        <v>979</v>
      </c>
      <c r="F281" s="4">
        <v>6867.2640000000001</v>
      </c>
      <c r="G281" s="21" t="s">
        <v>250</v>
      </c>
      <c r="H281" s="213"/>
      <c r="I281" s="28">
        <f>_xlfn.IFNA(VLOOKUP(StopCodes,[3]!RangeStopCode,2,FALSE),"No Previous Rate")</f>
        <v>7229.8335639551997</v>
      </c>
      <c r="J281" s="29">
        <f t="shared" si="4"/>
        <v>1.0527967999999999</v>
      </c>
    </row>
    <row r="282" spans="1:10" ht="14.25" customHeight="1" x14ac:dyDescent="0.25">
      <c r="A282" s="219"/>
      <c r="B282" s="15" t="s">
        <v>980</v>
      </c>
      <c r="E282" s="18" t="s">
        <v>981</v>
      </c>
      <c r="F282" s="4">
        <v>8888.2559999999994</v>
      </c>
      <c r="G282" s="21" t="s">
        <v>250</v>
      </c>
      <c r="H282" s="213"/>
      <c r="I282" s="28">
        <f>_xlfn.IFNA(VLOOKUP(StopCodes,[3]!RangeStopCode,2,FALSE),"No Previous Rate")</f>
        <v>9357.5274743807986</v>
      </c>
      <c r="J282" s="29">
        <f t="shared" si="4"/>
        <v>1.0527967999999999</v>
      </c>
    </row>
    <row r="283" spans="1:10" ht="14.25" customHeight="1" x14ac:dyDescent="0.25">
      <c r="A283" s="219"/>
      <c r="B283" s="15" t="s">
        <v>982</v>
      </c>
      <c r="E283" s="18" t="s">
        <v>983</v>
      </c>
      <c r="F283" s="4">
        <v>11822.28</v>
      </c>
      <c r="G283" s="21" t="s">
        <v>250</v>
      </c>
      <c r="H283" s="213"/>
      <c r="I283" s="28">
        <f>_xlfn.IFNA(VLOOKUP(StopCodes,[3]!RangeStopCode,2,FALSE),"No Previous Rate")</f>
        <v>12446.458552704002</v>
      </c>
      <c r="J283" s="29">
        <f t="shared" si="4"/>
        <v>1.0527968000000001</v>
      </c>
    </row>
    <row r="284" spans="1:10" ht="14.25" customHeight="1" x14ac:dyDescent="0.25">
      <c r="A284" s="219"/>
      <c r="B284" s="15" t="s">
        <v>984</v>
      </c>
      <c r="E284" s="18" t="s">
        <v>985</v>
      </c>
      <c r="F284" s="4">
        <v>16469.795999999998</v>
      </c>
      <c r="G284" s="21" t="s">
        <v>250</v>
      </c>
      <c r="H284" s="213"/>
      <c r="I284" s="28">
        <f>_xlfn.IFNA(VLOOKUP(StopCodes,[3]!RangeStopCode,2,FALSE),"No Previous Rate")</f>
        <v>17339.348525452799</v>
      </c>
      <c r="J284" s="29">
        <f t="shared" si="4"/>
        <v>1.0527968000000001</v>
      </c>
    </row>
    <row r="285" spans="1:10" ht="14.25" customHeight="1" x14ac:dyDescent="0.25">
      <c r="A285" s="219"/>
      <c r="B285" s="15" t="s">
        <v>986</v>
      </c>
      <c r="E285" s="18" t="s">
        <v>987</v>
      </c>
      <c r="F285" s="4">
        <v>468.01199999999994</v>
      </c>
      <c r="G285" s="21" t="s">
        <v>250</v>
      </c>
      <c r="H285" s="213"/>
      <c r="I285" s="28">
        <f>_xlfn.IFNA(VLOOKUP(StopCodes,[3]!RangeStopCode,2,FALSE),"No Previous Rate")</f>
        <v>492.72153596160001</v>
      </c>
      <c r="J285" s="29">
        <f t="shared" si="4"/>
        <v>1.0527968000000001</v>
      </c>
    </row>
    <row r="286" spans="1:10" ht="14.25" customHeight="1" x14ac:dyDescent="0.25">
      <c r="A286" s="220"/>
      <c r="B286" s="15" t="s">
        <v>988</v>
      </c>
      <c r="E286" s="18" t="s">
        <v>989</v>
      </c>
      <c r="F286" s="4">
        <v>633.16800000000001</v>
      </c>
      <c r="G286" s="21" t="s">
        <v>250</v>
      </c>
      <c r="H286" s="213"/>
      <c r="I286" s="28">
        <f>_xlfn.IFNA(VLOOKUP(StopCodes,[3]!RangeStopCode,2,FALSE),"No Previous Rate")</f>
        <v>666.59724426240007</v>
      </c>
      <c r="J286" s="29">
        <f t="shared" si="4"/>
        <v>1.0527968000000001</v>
      </c>
    </row>
    <row r="287" spans="1:10" ht="14.25" customHeight="1" x14ac:dyDescent="0.25">
      <c r="A287" s="214" t="s">
        <v>990</v>
      </c>
      <c r="B287" s="15" t="s">
        <v>991</v>
      </c>
      <c r="E287" s="18" t="s">
        <v>992</v>
      </c>
      <c r="F287" s="4">
        <v>85.133333333333326</v>
      </c>
      <c r="G287" s="21" t="s">
        <v>993</v>
      </c>
      <c r="H287" s="214" t="s">
        <v>994</v>
      </c>
      <c r="I287" s="28" t="str">
        <f>_xlfn.IFNA(VLOOKUP(StopCodes,[3]!RangeStopCode,2,FALSE),"No Previous Rate")</f>
        <v>No Previous Rate</v>
      </c>
      <c r="J287" s="29" t="str">
        <f t="shared" si="4"/>
        <v>N/A</v>
      </c>
    </row>
    <row r="288" spans="1:10" ht="14.25" customHeight="1" x14ac:dyDescent="0.25">
      <c r="A288" s="215"/>
      <c r="B288" s="15" t="s">
        <v>995</v>
      </c>
      <c r="E288" s="18" t="s">
        <v>996</v>
      </c>
      <c r="F288" s="4">
        <v>58.8</v>
      </c>
      <c r="G288" s="21" t="s">
        <v>993</v>
      </c>
      <c r="H288" s="216"/>
      <c r="I288" s="28" t="str">
        <f>_xlfn.IFNA(VLOOKUP(StopCodes,[3]!RangeStopCode,2,FALSE),"No Previous Rate")</f>
        <v>No Previous Rate</v>
      </c>
      <c r="J288" s="29" t="str">
        <f t="shared" si="4"/>
        <v>N/A</v>
      </c>
    </row>
    <row r="289" spans="1:10" ht="14.25" customHeight="1" thickBot="1" x14ac:dyDescent="0.3">
      <c r="A289" s="232"/>
      <c r="B289" s="16" t="s">
        <v>997</v>
      </c>
      <c r="E289" s="19" t="s">
        <v>998</v>
      </c>
      <c r="F289" s="4">
        <v>180.45454545454544</v>
      </c>
      <c r="G289" s="22" t="s">
        <v>993</v>
      </c>
      <c r="H289" s="217"/>
      <c r="I289" s="28" t="str">
        <f>_xlfn.IFNA(VLOOKUP(StopCodes,[3]!RangeStopCode,2,FALSE),"No Previous Rate")</f>
        <v>No Previous Rate</v>
      </c>
      <c r="J289" s="29" t="str">
        <f t="shared" si="4"/>
        <v>N/A</v>
      </c>
    </row>
  </sheetData>
  <autoFilter ref="A1:AX289" xr:uid="{00000000-0009-0000-0000-000005000000}">
    <filterColumn colId="1" showButton="0"/>
    <filterColumn colId="2" showButton="0"/>
  </autoFilter>
  <mergeCells count="60">
    <mergeCell ref="A162:A167"/>
    <mergeCell ref="A168:A175"/>
    <mergeCell ref="A176:A232"/>
    <mergeCell ref="A233:A286"/>
    <mergeCell ref="A287:A289"/>
    <mergeCell ref="K1:K2"/>
    <mergeCell ref="AO1:AO2"/>
    <mergeCell ref="B1:D1"/>
    <mergeCell ref="Y1:Y2"/>
    <mergeCell ref="AA1:AA2"/>
    <mergeCell ref="AC1:AC2"/>
    <mergeCell ref="AE1:AE2"/>
    <mergeCell ref="AG1:AG2"/>
    <mergeCell ref="AI1:AI2"/>
    <mergeCell ref="M1:M2"/>
    <mergeCell ref="O1:O2"/>
    <mergeCell ref="Q1:Q2"/>
    <mergeCell ref="S1:S2"/>
    <mergeCell ref="U1:U2"/>
    <mergeCell ref="W1:W2"/>
    <mergeCell ref="H2:H9"/>
    <mergeCell ref="AT1:AT2"/>
    <mergeCell ref="AV1:AV2"/>
    <mergeCell ref="AS1:AS2"/>
    <mergeCell ref="AK1:AK2"/>
    <mergeCell ref="AM1:AM2"/>
    <mergeCell ref="AR1:AR2"/>
    <mergeCell ref="AQ1:AQ2"/>
    <mergeCell ref="H162:H167"/>
    <mergeCell ref="H10:H18"/>
    <mergeCell ref="H19:H24"/>
    <mergeCell ref="H25:H26"/>
    <mergeCell ref="H27:H69"/>
    <mergeCell ref="H76:H82"/>
    <mergeCell ref="H83:H84"/>
    <mergeCell ref="H85:H86"/>
    <mergeCell ref="H87:H91"/>
    <mergeCell ref="H93:H99"/>
    <mergeCell ref="A134:A140"/>
    <mergeCell ref="A141:A146"/>
    <mergeCell ref="A147:A157"/>
    <mergeCell ref="A159:A161"/>
    <mergeCell ref="H101:H102"/>
    <mergeCell ref="H103:H105"/>
    <mergeCell ref="H106:H132"/>
    <mergeCell ref="H134:H140"/>
    <mergeCell ref="H141:H146"/>
    <mergeCell ref="H147:H156"/>
    <mergeCell ref="H157:H158"/>
    <mergeCell ref="H159:H161"/>
    <mergeCell ref="A2:A75"/>
    <mergeCell ref="A76:A82"/>
    <mergeCell ref="A83:A91"/>
    <mergeCell ref="A93:A100"/>
    <mergeCell ref="A101:A132"/>
    <mergeCell ref="H168:H171"/>
    <mergeCell ref="H172:H175"/>
    <mergeCell ref="H176:H232"/>
    <mergeCell ref="H233:H286"/>
    <mergeCell ref="H287:H289"/>
  </mergeCells>
  <conditionalFormatting sqref="E2:E289">
    <cfRule type="expression" dxfId="0" priority="1" stopIfTrue="1">
      <formula>COUNTIF(E:E,E2)&gt;1</formula>
    </cfRule>
  </conditionalFormatting>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df73d0-e9de-41cb-be71-b051de2c1572">
      <Terms xmlns="http://schemas.microsoft.com/office/infopath/2007/PartnerControls"/>
    </lcf76f155ced4ddcb4097134ff3c332f>
    <TaxCatchAll xmlns="ab39486e-5f8d-481e-94ae-45f1333c65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5BB7EDC5BDE441A23257E4BFEC72B7" ma:contentTypeVersion="11" ma:contentTypeDescription="Create a new document." ma:contentTypeScope="" ma:versionID="ff3c2f220fbefee2efebbc32c1d7a634">
  <xsd:schema xmlns:xsd="http://www.w3.org/2001/XMLSchema" xmlns:xs="http://www.w3.org/2001/XMLSchema" xmlns:p="http://schemas.microsoft.com/office/2006/metadata/properties" xmlns:ns2="68df73d0-e9de-41cb-be71-b051de2c1572" xmlns:ns3="ab39486e-5f8d-481e-94ae-45f1333c65f4" targetNamespace="http://schemas.microsoft.com/office/2006/metadata/properties" ma:root="true" ma:fieldsID="b914793e909a411e12cba4a7f0bbfa0d" ns2:_="" ns3:_="">
    <xsd:import namespace="68df73d0-e9de-41cb-be71-b051de2c1572"/>
    <xsd:import namespace="ab39486e-5f8d-481e-94ae-45f1333c65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f73d0-e9de-41cb-be71-b051de2c15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d0a10b4-0ebb-4d07-a5b7-b563228027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39486e-5f8d-481e-94ae-45f1333c65f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0e65f42-eab6-4a48-aa77-834e97dea183}" ma:internalName="TaxCatchAll" ma:showField="CatchAllData" ma:web="ab39486e-5f8d-481e-94ae-45f1333c65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3DFA2-C1AF-4917-8C15-80B8A1E0C6FF}">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68df73d0-e9de-41cb-be71-b051de2c1572"/>
    <ds:schemaRef ds:uri="ab39486e-5f8d-481e-94ae-45f1333c65f4"/>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C6C410F4-C188-44CD-9CAC-C09A3A3E26A1}">
  <ds:schemaRefs>
    <ds:schemaRef ds:uri="http://schemas.microsoft.com/sharepoint/v3/contenttype/forms"/>
  </ds:schemaRefs>
</ds:datastoreItem>
</file>

<file path=customXml/itemProps3.xml><?xml version="1.0" encoding="utf-8"?>
<ds:datastoreItem xmlns:ds="http://schemas.openxmlformats.org/officeDocument/2006/customXml" ds:itemID="{61D18F95-7A29-4387-8106-87690D79C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df73d0-e9de-41cb-be71-b051de2c1572"/>
    <ds:schemaRef ds:uri="ab39486e-5f8d-481e-94ae-45f1333c65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46</vt:i4>
      </vt:variant>
    </vt:vector>
  </HeadingPairs>
  <TitlesOfParts>
    <vt:vector size="51" baseType="lpstr">
      <vt:lpstr>Work Package Detail</vt:lpstr>
      <vt:lpstr>Sketch</vt:lpstr>
      <vt:lpstr>Photos</vt:lpstr>
      <vt:lpstr>Further works</vt:lpstr>
      <vt:lpstr>For Lookups</vt:lpstr>
      <vt:lpstr>Abandonment</vt:lpstr>
      <vt:lpstr>AccessRequirement</vt:lpstr>
      <vt:lpstr>Ancillaries</vt:lpstr>
      <vt:lpstr>Area</vt:lpstr>
      <vt:lpstr>Blockages</vt:lpstr>
      <vt:lpstr>BrickworkStonewalls</vt:lpstr>
      <vt:lpstr>CCTV</vt:lpstr>
      <vt:lpstr>ChambersandCovers</vt:lpstr>
      <vt:lpstr>CleanUp</vt:lpstr>
      <vt:lpstr>Cleanups</vt:lpstr>
      <vt:lpstr>ClearDebris</vt:lpstr>
      <vt:lpstr>ConnectivitySurveys</vt:lpstr>
      <vt:lpstr>CustomerImpact</vt:lpstr>
      <vt:lpstr>Depth</vt:lpstr>
      <vt:lpstr>DrawoffOverpumping</vt:lpstr>
      <vt:lpstr>Dropshafts</vt:lpstr>
      <vt:lpstr>Fencing</vt:lpstr>
      <vt:lpstr>GroundWorks</vt:lpstr>
      <vt:lpstr>GroundWorksBackfill</vt:lpstr>
      <vt:lpstr>Gullies</vt:lpstr>
      <vt:lpstr>HealthandSafety</vt:lpstr>
      <vt:lpstr>Impact</vt:lpstr>
      <vt:lpstr>Investigation</vt:lpstr>
      <vt:lpstr>MakeSafe</vt:lpstr>
      <vt:lpstr>Manholes</vt:lpstr>
      <vt:lpstr>NewSewer</vt:lpstr>
      <vt:lpstr>NewSewers</vt:lpstr>
      <vt:lpstr>Overpumping</vt:lpstr>
      <vt:lpstr>OverpumpingDrawoff</vt:lpstr>
      <vt:lpstr>PipeLength</vt:lpstr>
      <vt:lpstr>PipeSize</vt:lpstr>
      <vt:lpstr>PreSite</vt:lpstr>
      <vt:lpstr>'Work Package Detail'!Print_Area</vt:lpstr>
      <vt:lpstr>ProximityBuilding</vt:lpstr>
      <vt:lpstr>ProximityRailway</vt:lpstr>
      <vt:lpstr>Repairs</vt:lpstr>
      <vt:lpstr>RepairSewers</vt:lpstr>
      <vt:lpstr>Repeat</vt:lpstr>
      <vt:lpstr>RepeatRisk</vt:lpstr>
      <vt:lpstr>RepeatTimeframe</vt:lpstr>
      <vt:lpstr>Reporting</vt:lpstr>
      <vt:lpstr>SLA</vt:lpstr>
      <vt:lpstr>StopCodes</vt:lpstr>
      <vt:lpstr>StopGroup</vt:lpstr>
      <vt:lpstr>Structural</vt:lpstr>
      <vt:lpstr>TMRequirement</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Karl</dc:creator>
  <cp:keywords/>
  <dc:description/>
  <cp:lastModifiedBy>Miller, Adam</cp:lastModifiedBy>
  <cp:revision/>
  <dcterms:created xsi:type="dcterms:W3CDTF">2016-04-25T08:19:47Z</dcterms:created>
  <dcterms:modified xsi:type="dcterms:W3CDTF">2026-01-30T10:58:11Z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0x010100F65BB7EDC5BDE441A23257E4BFEC72B7</vt:lpwstr>
  </property>
  <property fmtid="{D5CDD505-2E9C-101B-9397-08002B2CF9AE}" pid="3" name="_dlc_DocIdItemGuid">
    <vt:lpwstr>bfa14e5d-2141-4690-8892-104c7b358724</vt:lpwstr>
  </property>
  <property fmtid="{D5CDD505-2E9C-101B-9397-08002B2CF9AE}" pid="4" name="TemplateUrl">
    <vt:lpwstr/>
  </property>
  <property fmtid="{D5CDD505-2E9C-101B-9397-08002B2CF9AE}" pid="5" name="Order">
    <vt:r8>2500</vt:r8>
  </property>
  <property fmtid="{D5CDD505-2E9C-101B-9397-08002B2CF9AE}" pid="6" name="xd_Signature">
    <vt:bool>false</vt:bool>
  </property>
  <property fmtid="{D5CDD505-2E9C-101B-9397-08002B2CF9AE}" pid="7" name="xd_ProgID">
    <vt:lpwstr/>
  </property>
  <property fmtid="{D5CDD505-2E9C-101B-9397-08002B2CF9AE}" pid="8" name="Folder_Number">
    <vt:lpwstr/>
  </property>
  <property fmtid="{D5CDD505-2E9C-101B-9397-08002B2CF9AE}" pid="9" name="Folder_Code">
    <vt:lpwstr/>
  </property>
  <property fmtid="{D5CDD505-2E9C-101B-9397-08002B2CF9AE}" pid="10" name="Folder_Name">
    <vt:lpwstr/>
  </property>
  <property fmtid="{D5CDD505-2E9C-101B-9397-08002B2CF9AE}" pid="11" name="Folder_Description">
    <vt:lpwstr/>
  </property>
  <property fmtid="{D5CDD505-2E9C-101B-9397-08002B2CF9AE}" pid="12" name="/Folder_Name/">
    <vt:lpwstr/>
  </property>
  <property fmtid="{D5CDD505-2E9C-101B-9397-08002B2CF9AE}" pid="13" name="/Folder_Description/">
    <vt:lpwstr/>
  </property>
  <property fmtid="{D5CDD505-2E9C-101B-9397-08002B2CF9AE}" pid="14" name="Folder_Version">
    <vt:lpwstr/>
  </property>
  <property fmtid="{D5CDD505-2E9C-101B-9397-08002B2CF9AE}" pid="15" name="Folder_VersionSeq">
    <vt:lpwstr/>
  </property>
  <property fmtid="{D5CDD505-2E9C-101B-9397-08002B2CF9AE}" pid="16" name="Folder_Manager">
    <vt:lpwstr/>
  </property>
  <property fmtid="{D5CDD505-2E9C-101B-9397-08002B2CF9AE}" pid="17" name="Folder_ManagerDesc">
    <vt:lpwstr/>
  </property>
  <property fmtid="{D5CDD505-2E9C-101B-9397-08002B2CF9AE}" pid="18" name="Folder_Storage">
    <vt:lpwstr/>
  </property>
  <property fmtid="{D5CDD505-2E9C-101B-9397-08002B2CF9AE}" pid="19" name="Folder_StorageDesc">
    <vt:lpwstr/>
  </property>
  <property fmtid="{D5CDD505-2E9C-101B-9397-08002B2CF9AE}" pid="20" name="Folder_Creator">
    <vt:lpwstr/>
  </property>
  <property fmtid="{D5CDD505-2E9C-101B-9397-08002B2CF9AE}" pid="21" name="Folder_CreatorDesc">
    <vt:lpwstr/>
  </property>
  <property fmtid="{D5CDD505-2E9C-101B-9397-08002B2CF9AE}" pid="22" name="Folder_CreateDate">
    <vt:lpwstr/>
  </property>
  <property fmtid="{D5CDD505-2E9C-101B-9397-08002B2CF9AE}" pid="23" name="Folder_Updater">
    <vt:lpwstr/>
  </property>
  <property fmtid="{D5CDD505-2E9C-101B-9397-08002B2CF9AE}" pid="24" name="Folder_UpdaterDesc">
    <vt:lpwstr/>
  </property>
  <property fmtid="{D5CDD505-2E9C-101B-9397-08002B2CF9AE}" pid="25" name="Folder_UpdateDate">
    <vt:lpwstr/>
  </property>
  <property fmtid="{D5CDD505-2E9C-101B-9397-08002B2CF9AE}" pid="26" name="Document_Number">
    <vt:lpwstr/>
  </property>
  <property fmtid="{D5CDD505-2E9C-101B-9397-08002B2CF9AE}" pid="27" name="Document_Name">
    <vt:lpwstr/>
  </property>
  <property fmtid="{D5CDD505-2E9C-101B-9397-08002B2CF9AE}" pid="28" name="Document_FileName">
    <vt:lpwstr/>
  </property>
  <property fmtid="{D5CDD505-2E9C-101B-9397-08002B2CF9AE}" pid="29" name="Document_Version">
    <vt:lpwstr/>
  </property>
  <property fmtid="{D5CDD505-2E9C-101B-9397-08002B2CF9AE}" pid="30" name="Document_VersionSeq">
    <vt:lpwstr/>
  </property>
  <property fmtid="{D5CDD505-2E9C-101B-9397-08002B2CF9AE}" pid="31" name="Document_Creator">
    <vt:lpwstr/>
  </property>
  <property fmtid="{D5CDD505-2E9C-101B-9397-08002B2CF9AE}" pid="32" name="Document_CreatorDesc">
    <vt:lpwstr/>
  </property>
  <property fmtid="{D5CDD505-2E9C-101B-9397-08002B2CF9AE}" pid="33" name="Document_CreateDate">
    <vt:lpwstr/>
  </property>
  <property fmtid="{D5CDD505-2E9C-101B-9397-08002B2CF9AE}" pid="34" name="Document_Updater">
    <vt:lpwstr/>
  </property>
  <property fmtid="{D5CDD505-2E9C-101B-9397-08002B2CF9AE}" pid="35" name="Document_UpdaterDesc">
    <vt:lpwstr/>
  </property>
  <property fmtid="{D5CDD505-2E9C-101B-9397-08002B2CF9AE}" pid="36" name="Document_UpdateDate">
    <vt:lpwstr/>
  </property>
  <property fmtid="{D5CDD505-2E9C-101B-9397-08002B2CF9AE}" pid="37" name="Document_Size">
    <vt:lpwstr/>
  </property>
  <property fmtid="{D5CDD505-2E9C-101B-9397-08002B2CF9AE}" pid="38" name="Document_Storage">
    <vt:lpwstr/>
  </property>
  <property fmtid="{D5CDD505-2E9C-101B-9397-08002B2CF9AE}" pid="39" name="Document_StorageDesc">
    <vt:lpwstr/>
  </property>
  <property fmtid="{D5CDD505-2E9C-101B-9397-08002B2CF9AE}" pid="40" name="Document_Department">
    <vt:lpwstr/>
  </property>
  <property fmtid="{D5CDD505-2E9C-101B-9397-08002B2CF9AE}" pid="41" name="Document_DepartmentDesc">
    <vt:lpwstr/>
  </property>
  <property fmtid="{D5CDD505-2E9C-101B-9397-08002B2CF9AE}" pid="42" name="MSIP_Label_23222fa2-703f-434b-9b29-15f41767c45e_Enabled">
    <vt:lpwstr>true</vt:lpwstr>
  </property>
  <property fmtid="{D5CDD505-2E9C-101B-9397-08002B2CF9AE}" pid="43" name="MSIP_Label_23222fa2-703f-434b-9b29-15f41767c45e_SetDate">
    <vt:lpwstr>2026-01-13T09:57:14Z</vt:lpwstr>
  </property>
  <property fmtid="{D5CDD505-2E9C-101B-9397-08002B2CF9AE}" pid="44" name="MSIP_Label_23222fa2-703f-434b-9b29-15f41767c45e_Method">
    <vt:lpwstr>Privileged</vt:lpwstr>
  </property>
  <property fmtid="{D5CDD505-2E9C-101B-9397-08002B2CF9AE}" pid="45" name="MSIP_Label_23222fa2-703f-434b-9b29-15f41767c45e_Name">
    <vt:lpwstr>Public</vt:lpwstr>
  </property>
  <property fmtid="{D5CDD505-2E9C-101B-9397-08002B2CF9AE}" pid="46" name="MSIP_Label_23222fa2-703f-434b-9b29-15f41767c45e_SiteId">
    <vt:lpwstr>fd84ea5f-acd2-4dfc-9b72-abb5d1685310</vt:lpwstr>
  </property>
  <property fmtid="{D5CDD505-2E9C-101B-9397-08002B2CF9AE}" pid="47" name="MSIP_Label_23222fa2-703f-434b-9b29-15f41767c45e_ActionId">
    <vt:lpwstr>ad869ec0-5792-4441-b143-6688579abdad</vt:lpwstr>
  </property>
  <property fmtid="{D5CDD505-2E9C-101B-9397-08002B2CF9AE}" pid="48" name="MSIP_Label_23222fa2-703f-434b-9b29-15f41767c45e_ContentBits">
    <vt:lpwstr>0</vt:lpwstr>
  </property>
  <property fmtid="{D5CDD505-2E9C-101B-9397-08002B2CF9AE}" pid="49" name="MSIP_Label_23222fa2-703f-434b-9b29-15f41767c45e_Tag">
    <vt:lpwstr>10, 0, 1, 1</vt:lpwstr>
  </property>
  <property fmtid="{D5CDD505-2E9C-101B-9397-08002B2CF9AE}" pid="50" name="MediaServiceImageTags">
    <vt:lpwstr/>
  </property>
</Properties>
</file>