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Z:\Charges submission 2026-2027\Documents for sign off and publishing\NAV\"/>
    </mc:Choice>
  </mc:AlternateContent>
  <xr:revisionPtr revIDLastSave="0" documentId="8_{36642FF6-6DD4-434E-A299-FFBA4E7264E0}" xr6:coauthVersionLast="47" xr6:coauthVersionMax="47" xr10:uidLastSave="{00000000-0000-0000-0000-000000000000}"/>
  <bookViews>
    <workbookView xWindow="-120" yWindow="-120" windowWidth="29040" windowHeight="15720" firstSheet="1" activeTab="1" xr2:uid="{00000000-000D-0000-FFFF-FFFF00000000}"/>
  </bookViews>
  <sheets>
    <sheet name="Guidance" sheetId="3" r:id="rId1"/>
    <sheet name="Calculator Water" sheetId="10" r:id="rId2"/>
    <sheet name="Calculator Wastewater" sheetId="1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123Graph_A" localSheetId="2" hidden="1">'[1]Flash Report'!#REF!</definedName>
    <definedName name="__123Graph_A" localSheetId="1" hidden="1">'[1]Flash Report'!#REF!</definedName>
    <definedName name="__123Graph_A" hidden="1">'[1]Flash Report'!#REF!</definedName>
    <definedName name="__123Graph_B" hidden="1">#N/A</definedName>
    <definedName name="__123Graph_C" hidden="1">#N/A</definedName>
    <definedName name="__123Graph_D" hidden="1">#N/A</definedName>
    <definedName name="__123Graph_X" localSheetId="2" hidden="1">'[1]Flash Report'!#REF!</definedName>
    <definedName name="__123Graph_X" localSheetId="1" hidden="1">'[1]Flash Report'!#REF!</definedName>
    <definedName name="__123Graph_X" hidden="1">'[1]Flash Report'!#REF!</definedName>
    <definedName name="__a1" localSheetId="2" hidden="1">{"'Forecast'!$A$1:$F$26"}</definedName>
    <definedName name="__a1" localSheetId="1" hidden="1">{"'Forecast'!$A$1:$F$26"}</definedName>
    <definedName name="__a1" hidden="1">{"'Forecast'!$A$1:$F$26"}</definedName>
    <definedName name="_a1" localSheetId="2" hidden="1">{"'Forecast'!$A$1:$F$26"}</definedName>
    <definedName name="_a1" localSheetId="1" hidden="1">{"'Forecast'!$A$1:$F$26"}</definedName>
    <definedName name="_a1" hidden="1">{"'Forecast'!$A$1:$F$26"}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dsa1" localSheetId="2" hidden="1">{#N/A,#N/A,FALSE,"Assessment";#N/A,#N/A,FALSE,"Staffing";#N/A,#N/A,FALSE,"Hires";#N/A,#N/A,FALSE,"Assumptions"}</definedName>
    <definedName name="_dsa1" localSheetId="1" hidden="1">{#N/A,#N/A,FALSE,"Assessment";#N/A,#N/A,FALSE,"Staffing";#N/A,#N/A,FALSE,"Hires";#N/A,#N/A,FALSE,"Assumptions"}</definedName>
    <definedName name="_dsa1" hidden="1">{#N/A,#N/A,FALSE,"Assessment";#N/A,#N/A,FALSE,"Staffing";#N/A,#N/A,FALSE,"Hires";#N/A,#N/A,FALSE,"Assumptions"}</definedName>
    <definedName name="_f1" localSheetId="2" hidden="1">{#N/A,#N/A,FALSE,"Assessment";#N/A,#N/A,FALSE,"Staffing";#N/A,#N/A,FALSE,"Hires";#N/A,#N/A,FALSE,"Assumptions"}</definedName>
    <definedName name="_f1" localSheetId="1" hidden="1">{#N/A,#N/A,FALSE,"Assessment";#N/A,#N/A,FALSE,"Staffing";#N/A,#N/A,FALSE,"Hires";#N/A,#N/A,FALSE,"Assumptions"}</definedName>
    <definedName name="_f1" hidden="1">{#N/A,#N/A,FALSE,"Assessment";#N/A,#N/A,FALSE,"Staffing";#N/A,#N/A,FALSE,"Hires";#N/A,#N/A,FALSE,"Assumptions"}</definedName>
    <definedName name="_Fill" localSheetId="2" hidden="1">#REF!</definedName>
    <definedName name="_Fill" localSheetId="1" hidden="1">#REF!</definedName>
    <definedName name="_Fill" hidden="1">#REF!</definedName>
    <definedName name="_xlnm._FilterDatabase" localSheetId="2" hidden="1">#REF!</definedName>
    <definedName name="_xlnm._FilterDatabase" localSheetId="1" hidden="1">#REF!</definedName>
    <definedName name="_xlnm._FilterDatabase" hidden="1">#REF!</definedName>
    <definedName name="_g1" localSheetId="2" hidden="1">{#N/A,#N/A,FALSE,"Assessment";#N/A,#N/A,FALSE,"Staffing";#N/A,#N/A,FALSE,"Hires";#N/A,#N/A,FALSE,"Assumptions"}</definedName>
    <definedName name="_g1" localSheetId="1" hidden="1">{#N/A,#N/A,FALSE,"Assessment";#N/A,#N/A,FALSE,"Staffing";#N/A,#N/A,FALSE,"Hires";#N/A,#N/A,FALSE,"Assumptions"}</definedName>
    <definedName name="_g1" hidden="1">{#N/A,#N/A,FALSE,"Assessment";#N/A,#N/A,FALSE,"Staffing";#N/A,#N/A,FALSE,"Hires";#N/A,#N/A,FALSE,"Assumptions"}</definedName>
    <definedName name="_hg1" localSheetId="2" hidden="1">{#N/A,#N/A,FALSE,"Assessment";#N/A,#N/A,FALSE,"Staffing";#N/A,#N/A,FALSE,"Hires";#N/A,#N/A,FALSE,"Assumptions"}</definedName>
    <definedName name="_hg1" localSheetId="1" hidden="1">{#N/A,#N/A,FALSE,"Assessment";#N/A,#N/A,FALSE,"Staffing";#N/A,#N/A,FALSE,"Hires";#N/A,#N/A,FALSE,"Assumptions"}</definedName>
    <definedName name="_hg1" hidden="1">{#N/A,#N/A,FALSE,"Assessment";#N/A,#N/A,FALSE,"Staffing";#N/A,#N/A,FALSE,"Hires";#N/A,#N/A,FALSE,"Assumptions"}</definedName>
    <definedName name="_hhh2" localSheetId="2" hidden="1">{#N/A,#N/A,FALSE,"Assessment";#N/A,#N/A,FALSE,"Staffing";#N/A,#N/A,FALSE,"Hires";#N/A,#N/A,FALSE,"Assumptions"}</definedName>
    <definedName name="_hhh2" localSheetId="1" hidden="1">{#N/A,#N/A,FALSE,"Assessment";#N/A,#N/A,FALSE,"Staffing";#N/A,#N/A,FALSE,"Hires";#N/A,#N/A,FALSE,"Assumptions"}</definedName>
    <definedName name="_hhh2" hidden="1">{#N/A,#N/A,FALSE,"Assessment";#N/A,#N/A,FALSE,"Staffing";#N/A,#N/A,FALSE,"Hires";#N/A,#N/A,FALSE,"Assumptions"}</definedName>
    <definedName name="_hhh3" localSheetId="2"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_hhh3"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_hhh3"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lg1" localSheetId="2" hidden="1">{#N/A,#N/A,FALSE,"Assessment";#N/A,#N/A,FALSE,"Staffing";#N/A,#N/A,FALSE,"Hires";#N/A,#N/A,FALSE,"Assumptions"}</definedName>
    <definedName name="_lg1" localSheetId="1" hidden="1">{#N/A,#N/A,FALSE,"Assessment";#N/A,#N/A,FALSE,"Staffing";#N/A,#N/A,FALSE,"Hires";#N/A,#N/A,FALSE,"Assumptions"}</definedName>
    <definedName name="_lg1" hidden="1">{#N/A,#N/A,FALSE,"Assessment";#N/A,#N/A,FALSE,"Staffing";#N/A,#N/A,FALSE,"Hires";#N/A,#N/A,FALSE,"Assumptions"}</definedName>
    <definedName name="_NIL1" localSheetId="2" hidden="1">{#N/A,#N/A,FALSE,"Assessment";#N/A,#N/A,FALSE,"Staffing";#N/A,#N/A,FALSE,"Hires";#N/A,#N/A,FALSE,"Assumptions"}</definedName>
    <definedName name="_NIL1" localSheetId="1" hidden="1">{#N/A,#N/A,FALSE,"Assessment";#N/A,#N/A,FALSE,"Staffing";#N/A,#N/A,FALSE,"Hires";#N/A,#N/A,FALSE,"Assumptions"}</definedName>
    <definedName name="_NIL1" hidden="1">{#N/A,#N/A,FALSE,"Assessment";#N/A,#N/A,FALSE,"Staffing";#N/A,#N/A,FALSE,"Hires";#N/A,#N/A,FALSE,"Assumptions"}</definedName>
    <definedName name="_NIL2" localSheetId="2"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_NIL2"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_NIL2"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_Order1" hidden="1">255</definedName>
    <definedName name="_Order2" hidden="1">255</definedName>
    <definedName name="_Sort" localSheetId="2" hidden="1">#REF!</definedName>
    <definedName name="_Sort" localSheetId="1" hidden="1">#REF!</definedName>
    <definedName name="_Sort" hidden="1">#REF!</definedName>
    <definedName name="a">'[2]94 Cost Base'!$B$5:$AM$31</definedName>
    <definedName name="aa" localSheetId="2" hidden="1">{#N/A,#N/A,FALSE,"Assessment";#N/A,#N/A,FALSE,"Staffing";#N/A,#N/A,FALSE,"Hires";#N/A,#N/A,FALSE,"Assumptions"}</definedName>
    <definedName name="aa" localSheetId="1" hidden="1">{#N/A,#N/A,FALSE,"Assessment";#N/A,#N/A,FALSE,"Staffing";#N/A,#N/A,FALSE,"Hires";#N/A,#N/A,FALSE,"Assumptions"}</definedName>
    <definedName name="aa" hidden="1">{#N/A,#N/A,FALSE,"Assessment";#N/A,#N/A,FALSE,"Staffing";#N/A,#N/A,FALSE,"Hires";#N/A,#N/A,FALSE,"Assumptions"}</definedName>
    <definedName name="aaa" localSheetId="2" hidden="1">{#N/A,#N/A,FALSE,"Assessment";#N/A,#N/A,FALSE,"Staffing";#N/A,#N/A,FALSE,"Hires";#N/A,#N/A,FALSE,"Assumptions"}</definedName>
    <definedName name="aaa" localSheetId="1" hidden="1">{#N/A,#N/A,FALSE,"Assessment";#N/A,#N/A,FALSE,"Staffing";#N/A,#N/A,FALSE,"Hires";#N/A,#N/A,FALSE,"Assumptions"}</definedName>
    <definedName name="aaa" hidden="1">{#N/A,#N/A,FALSE,"Assessment";#N/A,#N/A,FALSE,"Staffing";#N/A,#N/A,FALSE,"Hires";#N/A,#N/A,FALSE,"Assumptions"}</definedName>
    <definedName name="aaaa" localSheetId="2" hidden="1">{#N/A,#N/A,FALSE,"Assessment";#N/A,#N/A,FALSE,"Staffing";#N/A,#N/A,FALSE,"Hires";#N/A,#N/A,FALSE,"Assumptions"}</definedName>
    <definedName name="aaaa" localSheetId="1" hidden="1">{#N/A,#N/A,FALSE,"Assessment";#N/A,#N/A,FALSE,"Staffing";#N/A,#N/A,FALSE,"Hires";#N/A,#N/A,FALSE,"Assumptions"}</definedName>
    <definedName name="aaaa" hidden="1">{#N/A,#N/A,FALSE,"Assessment";#N/A,#N/A,FALSE,"Staffing";#N/A,#N/A,FALSE,"Hires";#N/A,#N/A,FALSE,"Assumptions"}</definedName>
    <definedName name="AccessDatabase" hidden="1">"C:\DATA\Kevin\Kevin's Model.mdb"</definedName>
    <definedName name="aCOUNTCARUHH">[3]ACORN!$J$62</definedName>
    <definedName name="AICHARGVOL" localSheetId="2" hidden="1">#REF!</definedName>
    <definedName name="AICHARGVOL" localSheetId="1" hidden="1">#REF!</definedName>
    <definedName name="AICHARGVOL" hidden="1">#REF!</definedName>
    <definedName name="AIPSMLCHARGVOL" localSheetId="2" hidden="1">#REF!</definedName>
    <definedName name="AIPSMLCHARGVOL" localSheetId="1" hidden="1">#REF!</definedName>
    <definedName name="AIPSMLCHARGVOL" hidden="1">#REF!</definedName>
    <definedName name="AIT3CHARGVOL" localSheetId="2" hidden="1">#REF!</definedName>
    <definedName name="AIT3CHARGVOL" localSheetId="1" hidden="1">#REF!</definedName>
    <definedName name="AIT3CHARGVOL" hidden="1">#REF!</definedName>
    <definedName name="akak" localSheetId="2" hidden="1">{#N/A,#N/A,FALSE,"Assessment";#N/A,#N/A,FALSE,"Staffing";#N/A,#N/A,FALSE,"Hires";#N/A,#N/A,FALSE,"Assumptions"}</definedName>
    <definedName name="akak" localSheetId="1" hidden="1">{#N/A,#N/A,FALSE,"Assessment";#N/A,#N/A,FALSE,"Staffing";#N/A,#N/A,FALSE,"Hires";#N/A,#N/A,FALSE,"Assumptions"}</definedName>
    <definedName name="akak" hidden="1">{#N/A,#N/A,FALSE,"Assessment";#N/A,#N/A,FALSE,"Staffing";#N/A,#N/A,FALSE,"Hires";#N/A,#N/A,FALSE,"Assumptions"}</definedName>
    <definedName name="AllData">OFFSET('[4]&gt;5 Ml Wholesale'!$B$2,0,0,COUNTA('[4]&gt;5 Ml Wholesale'!$D:$D)+2,COUNTA('[4]&gt;5 Ml Wholesale'!$2:$2)-4)</definedName>
    <definedName name="AM" localSheetId="2">#REF!</definedName>
    <definedName name="AM" localSheetId="1">#REF!</definedName>
    <definedName name="AM">#REF!</definedName>
    <definedName name="annabel" localSheetId="2" hidden="1">{#N/A,#N/A,FALSE,"Monthly Rate By Activity";#N/A,#N/A,FALSE,"Hourly Rate By Activity";#N/A,#N/A,FALSE,"Monthly Rate By Custom Resource";#N/A,#N/A,FALSE,"Hourly Rate By Custom Resource"}</definedName>
    <definedName name="annabel" localSheetId="1" hidden="1">{#N/A,#N/A,FALSE,"Monthly Rate By Activity";#N/A,#N/A,FALSE,"Hourly Rate By Activity";#N/A,#N/A,FALSE,"Monthly Rate By Custom Resource";#N/A,#N/A,FALSE,"Hourly Rate By Custom Resource"}</definedName>
    <definedName name="annabel" hidden="1">{#N/A,#N/A,FALSE,"Monthly Rate By Activity";#N/A,#N/A,FALSE,"Hourly Rate By Activity";#N/A,#N/A,FALSE,"Monthly Rate By Custom Resource";#N/A,#N/A,FALSE,"Hourly Rate By Custom Resource"}</definedName>
    <definedName name="anscount" hidden="1">2</definedName>
    <definedName name="Appendix" localSheetId="2" hidden="1">{"Segment Report",#N/A,FALSE,"Reports"}</definedName>
    <definedName name="Appendix" localSheetId="1" hidden="1">{"Segment Report",#N/A,FALSE,"Reports"}</definedName>
    <definedName name="Appendix" hidden="1">{"Segment Report",#N/A,FALSE,"Reports"}</definedName>
    <definedName name="Appendix2" localSheetId="2" hidden="1">{"Segment Report",#N/A,FALSE,"Reports"}</definedName>
    <definedName name="Appendix2" localSheetId="1" hidden="1">{"Segment Report",#N/A,FALSE,"Reports"}</definedName>
    <definedName name="Appendix2" hidden="1">{"Segment Report",#N/A,FALSE,"Reports"}</definedName>
    <definedName name="AS2DocOpenMode" hidden="1">"AS2DocumentEdit"</definedName>
    <definedName name="asd" localSheetId="2" hidden="1">{#N/A,#N/A,FALSE,"Assessment";#N/A,#N/A,FALSE,"Staffing";#N/A,#N/A,FALSE,"Hires";#N/A,#N/A,FALSE,"Assumptions"}</definedName>
    <definedName name="asd" localSheetId="1" hidden="1">{#N/A,#N/A,FALSE,"Assessment";#N/A,#N/A,FALSE,"Staffing";#N/A,#N/A,FALSE,"Hires";#N/A,#N/A,FALSE,"Assumptions"}</definedName>
    <definedName name="asd" hidden="1">{#N/A,#N/A,FALSE,"Assessment";#N/A,#N/A,FALSE,"Staffing";#N/A,#N/A,FALSE,"Hires";#N/A,#N/A,FALSE,"Assumptions"}</definedName>
    <definedName name="asdf" localSheetId="2" hidden="1">{"Unmeasured Segmentation",#N/A,FALSE,"A"}</definedName>
    <definedName name="asdf" localSheetId="1" hidden="1">{"Unmeasured Segmentation",#N/A,FALSE,"A"}</definedName>
    <definedName name="asdf" hidden="1">{"Unmeasured Segmentation",#N/A,FALSE,"A"}</definedName>
    <definedName name="AU" localSheetId="2">#REF!</definedName>
    <definedName name="AU" localSheetId="1">#REF!</definedName>
    <definedName name="AU">#REF!</definedName>
    <definedName name="AVC" localSheetId="2">#REF!</definedName>
    <definedName name="AVC" localSheetId="1">#REF!</definedName>
    <definedName name="AVC">#REF!</definedName>
    <definedName name="averageocc">[5]Occ!$E$13</definedName>
    <definedName name="aWRZACORN">[3]ACORN!$I$4:$I$59</definedName>
    <definedName name="aWRZPROPCARUHH">[3]ACORN!$J$4:$J$59</definedName>
    <definedName name="B5_1" localSheetId="2">'[6]Table 7 Ave'!#REF!</definedName>
    <definedName name="B5_1" localSheetId="1">'[6]Table 7 Ave'!#REF!</definedName>
    <definedName name="B5_1">'[6]Table 7 Ave'!#REF!</definedName>
    <definedName name="bb" localSheetId="2" hidden="1">{#N/A,#N/A,FALSE,"Assessment";#N/A,#N/A,FALSE,"Staffing";#N/A,#N/A,FALSE,"Hires";#N/A,#N/A,FALSE,"Assumptions"}</definedName>
    <definedName name="bb" localSheetId="1" hidden="1">{#N/A,#N/A,FALSE,"Assessment";#N/A,#N/A,FALSE,"Staffing";#N/A,#N/A,FALSE,"Hires";#N/A,#N/A,FALSE,"Assumptions"}</definedName>
    <definedName name="bb" hidden="1">{#N/A,#N/A,FALSE,"Assessment";#N/A,#N/A,FALSE,"Staffing";#N/A,#N/A,FALSE,"Hires";#N/A,#N/A,FALSE,"Assumptions"}</definedName>
    <definedName name="bbb" localSheetId="2" hidden="1">{#N/A,#N/A,FALSE,"Assessment";#N/A,#N/A,FALSE,"Staffing";#N/A,#N/A,FALSE,"Hires";#N/A,#N/A,FALSE,"Assumptions"}</definedName>
    <definedName name="bbb" localSheetId="1" hidden="1">{#N/A,#N/A,FALSE,"Assessment";#N/A,#N/A,FALSE,"Staffing";#N/A,#N/A,FALSE,"Hires";#N/A,#N/A,FALSE,"Assumptions"}</definedName>
    <definedName name="bbb" hidden="1">{#N/A,#N/A,FALSE,"Assessment";#N/A,#N/A,FALSE,"Staffing";#N/A,#N/A,FALSE,"Hires";#N/A,#N/A,FALSE,"Assumptions"}</definedName>
    <definedName name="beckie" localSheetId="2" hidden="1">{#N/A,#N/A,FALSE,"Assessment";#N/A,#N/A,FALSE,"Staffing";#N/A,#N/A,FALSE,"Hires";#N/A,#N/A,FALSE,"Assumptions"}</definedName>
    <definedName name="beckie" localSheetId="1" hidden="1">{#N/A,#N/A,FALSE,"Assessment";#N/A,#N/A,FALSE,"Staffing";#N/A,#N/A,FALSE,"Hires";#N/A,#N/A,FALSE,"Assumptions"}</definedName>
    <definedName name="beckie" hidden="1">{#N/A,#N/A,FALSE,"Assessment";#N/A,#N/A,FALSE,"Staffing";#N/A,#N/A,FALSE,"Hires";#N/A,#N/A,FALSE,"Assumptions"}</definedName>
    <definedName name="CALCURR">'[7]Existing Asset'!$F$2</definedName>
    <definedName name="CALENDARYEAR">[7]Month!$B$3:$D$17</definedName>
    <definedName name="capex2" localSheetId="2" hidden="1">{#N/A,#N/A,TRUE,"Data Key Results";#N/A,#N/A,TRUE,"CashFlow";#N/A,#N/A,TRUE,"Waterfall";#N/A,#N/A,TRUE,"ProfitLoss";#N/A,#N/A,TRUE,"Balance Sheet";#N/A,#N/A,TRUE,"Revenues";#N/A,#N/A,TRUE,"Expense";#N/A,#N/A,TRUE,"Capex"}</definedName>
    <definedName name="capex2" localSheetId="1" hidden="1">{#N/A,#N/A,TRUE,"Data Key Results";#N/A,#N/A,TRUE,"CashFlow";#N/A,#N/A,TRUE,"Waterfall";#N/A,#N/A,TRUE,"ProfitLoss";#N/A,#N/A,TRUE,"Balance Sheet";#N/A,#N/A,TRUE,"Revenues";#N/A,#N/A,TRUE,"Expense";#N/A,#N/A,TRUE,"Capex"}</definedName>
    <definedName name="capex2" hidden="1">{#N/A,#N/A,TRUE,"Data Key Results";#N/A,#N/A,TRUE,"CashFlow";#N/A,#N/A,TRUE,"Waterfall";#N/A,#N/A,TRUE,"ProfitLoss";#N/A,#N/A,TRUE,"Balance Sheet";#N/A,#N/A,TRUE,"Revenues";#N/A,#N/A,TRUE,"Expense";#N/A,#N/A,TRUE,"Capex"}</definedName>
    <definedName name="Capex4" localSheetId="2" hidden="1">{#N/A,#N/A,TRUE,"Data Key Results";#N/A,#N/A,TRUE,"CashFlow";#N/A,#N/A,TRUE,"Waterfall";#N/A,#N/A,TRUE,"ProfitLoss";#N/A,#N/A,TRUE,"Balance Sheet";#N/A,#N/A,TRUE,"Revenues";#N/A,#N/A,TRUE,"Expense";#N/A,#N/A,TRUE,"Capex"}</definedName>
    <definedName name="Capex4" localSheetId="1" hidden="1">{#N/A,#N/A,TRUE,"Data Key Results";#N/A,#N/A,TRUE,"CashFlow";#N/A,#N/A,TRUE,"Waterfall";#N/A,#N/A,TRUE,"ProfitLoss";#N/A,#N/A,TRUE,"Balance Sheet";#N/A,#N/A,TRUE,"Revenues";#N/A,#N/A,TRUE,"Expense";#N/A,#N/A,TRUE,"Capex"}</definedName>
    <definedName name="Capex4" hidden="1">{#N/A,#N/A,TRUE,"Data Key Results";#N/A,#N/A,TRUE,"CashFlow";#N/A,#N/A,TRUE,"Waterfall";#N/A,#N/A,TRUE,"ProfitLoss";#N/A,#N/A,TRUE,"Balance Sheet";#N/A,#N/A,TRUE,"Revenues";#N/A,#N/A,TRUE,"Expense";#N/A,#N/A,TRUE,"Capex"}</definedName>
    <definedName name="Carlisle_2015">'[8]WRMP Values'!$A$58:$L$77</definedName>
    <definedName name="cc" localSheetId="2" hidden="1">{#N/A,#N/A,FALSE,"Assessment";#N/A,#N/A,FALSE,"Staffing";#N/A,#N/A,FALSE,"Hires";#N/A,#N/A,FALSE,"Assumptions"}</definedName>
    <definedName name="cc" localSheetId="1" hidden="1">{#N/A,#N/A,FALSE,"Assessment";#N/A,#N/A,FALSE,"Staffing";#N/A,#N/A,FALSE,"Hires";#N/A,#N/A,FALSE,"Assumptions"}</definedName>
    <definedName name="cc" hidden="1">{#N/A,#N/A,FALSE,"Assessment";#N/A,#N/A,FALSE,"Staffing";#N/A,#N/A,FALSE,"Hires";#N/A,#N/A,FALSE,"Assumptions"}</definedName>
    <definedName name="cccc" localSheetId="2" hidden="1">{#N/A,#N/A,FALSE,"Assessment";#N/A,#N/A,FALSE,"Staffing";#N/A,#N/A,FALSE,"Hires";#N/A,#N/A,FALSE,"Assumptions"}</definedName>
    <definedName name="cccc" localSheetId="1" hidden="1">{#N/A,#N/A,FALSE,"Assessment";#N/A,#N/A,FALSE,"Staffing";#N/A,#N/A,FALSE,"Hires";#N/A,#N/A,FALSE,"Assumptions"}</definedName>
    <definedName name="cccc" hidden="1">{#N/A,#N/A,FALSE,"Assessment";#N/A,#N/A,FALSE,"Staffing";#N/A,#N/A,FALSE,"Hires";#N/A,#N/A,FALSE,"Assumptions"}</definedName>
    <definedName name="CDSDetail">'[9]Mouchel CDS Details'!$C$2:$J$88</definedName>
    <definedName name="Central" localSheetId="2" hidden="1">{"Segment Report",#N/A,FALSE,"Reports"}</definedName>
    <definedName name="Central" localSheetId="1" hidden="1">{"Segment Report",#N/A,FALSE,"Reports"}</definedName>
    <definedName name="Central" hidden="1">{"Segment Report",#N/A,FALSE,"Reports"}</definedName>
    <definedName name="CGs">'[10]CG''s'!$A$1:$A$19</definedName>
    <definedName name="Charged_current" localSheetId="2">OFFSET(#REF!,1,0,COUNTA(#REF!),1)</definedName>
    <definedName name="Charged_current" localSheetId="1">OFFSET(#REF!,1,0,COUNTA(#REF!),1)</definedName>
    <definedName name="Charged_current">OFFSET(#REF!,1,0,COUNTA(#REF!),1)</definedName>
    <definedName name="CHURCH" localSheetId="2">#REF!</definedName>
    <definedName name="CHURCH" localSheetId="1">#REF!</definedName>
    <definedName name="CHURCH">#REF!</definedName>
    <definedName name="CMS" localSheetId="2">#REF!</definedName>
    <definedName name="CMS" localSheetId="1">#REF!</definedName>
    <definedName name="CMS">#REF!</definedName>
    <definedName name="CMW" localSheetId="2">#REF!</definedName>
    <definedName name="CMW" localSheetId="1">#REF!</definedName>
    <definedName name="CMW">#REF!</definedName>
    <definedName name="COMP_NAME" localSheetId="2" hidden="1">'[11]Principal Statement'!#REF!</definedName>
    <definedName name="COMP_NAME" localSheetId="1" hidden="1">'[11]Principal Statement'!#REF!</definedName>
    <definedName name="COMP_NAME" hidden="1">'[11]Principal Statement'!#REF!</definedName>
    <definedName name="cost" localSheetId="2" hidden="1">'[12]Input DSM by DSM staff'!#REF!</definedName>
    <definedName name="cost" localSheetId="1" hidden="1">'[12]Input DSM by DSM staff'!#REF!</definedName>
    <definedName name="cost" hidden="1">'[12]Input DSM by DSM staff'!#REF!</definedName>
    <definedName name="CostBase94">'[13]94 Cost Base'!$B$5:$AM$31</definedName>
    <definedName name="CostBase98">'[13]98 Cost Base'!$B$5:$AM$31</definedName>
    <definedName name="COTYPE" localSheetId="2" hidden="1">'[11]Principal Statement'!#REF!</definedName>
    <definedName name="COTYPE" localSheetId="1" hidden="1">'[11]Principal Statement'!#REF!</definedName>
    <definedName name="COTYPE" hidden="1">'[11]Principal Statement'!#REF!</definedName>
    <definedName name="coun" localSheetId="2" hidden="1">{#N/A,#N/A,FALSE,"Assessment";#N/A,#N/A,FALSE,"Staffing";#N/A,#N/A,FALSE,"Hires";#N/A,#N/A,FALSE,"Assumptions"}</definedName>
    <definedName name="coun" localSheetId="1" hidden="1">{#N/A,#N/A,FALSE,"Assessment";#N/A,#N/A,FALSE,"Staffing";#N/A,#N/A,FALSE,"Hires";#N/A,#N/A,FALSE,"Assumptions"}</definedName>
    <definedName name="coun" hidden="1">{#N/A,#N/A,FALSE,"Assessment";#N/A,#N/A,FALSE,"Staffing";#N/A,#N/A,FALSE,"Hires";#N/A,#N/A,FALSE,"Assumptions"}</definedName>
    <definedName name="COUNT2" localSheetId="2" hidden="1">{#N/A,#N/A,FALSE,"Assessment";#N/A,#N/A,FALSE,"Staffing";#N/A,#N/A,FALSE,"Hires";#N/A,#N/A,FALSE,"Assumptions"}</definedName>
    <definedName name="COUNT2" localSheetId="1" hidden="1">{#N/A,#N/A,FALSE,"Assessment";#N/A,#N/A,FALSE,"Staffing";#N/A,#N/A,FALSE,"Hires";#N/A,#N/A,FALSE,"Assumptions"}</definedName>
    <definedName name="COUNT2" hidden="1">{#N/A,#N/A,FALSE,"Assessment";#N/A,#N/A,FALSE,"Staffing";#N/A,#N/A,FALSE,"Hires";#N/A,#N/A,FALSE,"Assumptions"}</definedName>
    <definedName name="CUS" localSheetId="2">#REF!</definedName>
    <definedName name="CUS" localSheetId="1">#REF!</definedName>
    <definedName name="CUS">#REF!</definedName>
    <definedName name="customer" localSheetId="2" hidden="1">{#N/A,#N/A,FALSE,"Assessment";#N/A,#N/A,FALSE,"Staffing";#N/A,#N/A,FALSE,"Hires";#N/A,#N/A,FALSE,"Assumptions"}</definedName>
    <definedName name="customer" localSheetId="1" hidden="1">{#N/A,#N/A,FALSE,"Assessment";#N/A,#N/A,FALSE,"Staffing";#N/A,#N/A,FALSE,"Hires";#N/A,#N/A,FALSE,"Assumptions"}</definedName>
    <definedName name="customer" hidden="1">{#N/A,#N/A,FALSE,"Assessment";#N/A,#N/A,FALSE,"Staffing";#N/A,#N/A,FALSE,"Hires";#N/A,#N/A,FALSE,"Assumptions"}</definedName>
    <definedName name="CUW" localSheetId="2">#REF!</definedName>
    <definedName name="CUW" localSheetId="1">#REF!</definedName>
    <definedName name="CUW">#REF!</definedName>
    <definedName name="d" hidden="1">#N/A</definedName>
    <definedName name="Data_Heat_Admin">[14]Admin!$I$206</definedName>
    <definedName name="Data_Heat_Drink">[14]Drinking!$I$306</definedName>
    <definedName name="Data_Heat_Sewage">[14]Sewage!$I$203</definedName>
    <definedName name="DATARANGE">'[7]Existing Asset'!$H$9:$W$177</definedName>
    <definedName name="dd" localSheetId="2"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dd" localSheetId="1"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dd"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ddd" localSheetId="2" hidden="1">{#N/A,#N/A,FALSE,"Assessment";#N/A,#N/A,FALSE,"Staffing";#N/A,#N/A,FALSE,"Hires";#N/A,#N/A,FALSE,"Assumptions"}</definedName>
    <definedName name="ddd" localSheetId="1" hidden="1">{#N/A,#N/A,FALSE,"Assessment";#N/A,#N/A,FALSE,"Staffing";#N/A,#N/A,FALSE,"Hires";#N/A,#N/A,FALSE,"Assumptions"}</definedName>
    <definedName name="ddd" hidden="1">{#N/A,#N/A,FALSE,"Assessment";#N/A,#N/A,FALSE,"Staffing";#N/A,#N/A,FALSE,"Hires";#N/A,#N/A,FALSE,"Assumptions"}</definedName>
    <definedName name="dddddd" localSheetId="2" hidden="1">{#N/A,#N/A,FALSE,"Assessment";#N/A,#N/A,FALSE,"Staffing";#N/A,#N/A,FALSE,"Hires";#N/A,#N/A,FALSE,"Assumptions"}</definedName>
    <definedName name="dddddd" localSheetId="1" hidden="1">{#N/A,#N/A,FALSE,"Assessment";#N/A,#N/A,FALSE,"Staffing";#N/A,#N/A,FALSE,"Hires";#N/A,#N/A,FALSE,"Assumptions"}</definedName>
    <definedName name="dddddd" hidden="1">{#N/A,#N/A,FALSE,"Assessment";#N/A,#N/A,FALSE,"Staffing";#N/A,#N/A,FALSE,"Hires";#N/A,#N/A,FALSE,"Assumptions"}</definedName>
    <definedName name="de" localSheetId="2" hidden="1">{#N/A,#N/A,FALSE,"Assessment";#N/A,#N/A,FALSE,"Staffing";#N/A,#N/A,FALSE,"Hires";#N/A,#N/A,FALSE,"Assumptions"}</definedName>
    <definedName name="de" localSheetId="1" hidden="1">{#N/A,#N/A,FALSE,"Assessment";#N/A,#N/A,FALSE,"Staffing";#N/A,#N/A,FALSE,"Hires";#N/A,#N/A,FALSE,"Assumptions"}</definedName>
    <definedName name="de" hidden="1">{#N/A,#N/A,FALSE,"Assessment";#N/A,#N/A,FALSE,"Staffing";#N/A,#N/A,FALSE,"Hires";#N/A,#N/A,FALSE,"Assumptions"}</definedName>
    <definedName name="df" localSheetId="2" hidden="1">{#N/A,#N/A,FALSE,"Assessment";#N/A,#N/A,FALSE,"Staffing";#N/A,#N/A,FALSE,"Hires";#N/A,#N/A,FALSE,"Assumptions"}</definedName>
    <definedName name="df" localSheetId="1" hidden="1">{#N/A,#N/A,FALSE,"Assessment";#N/A,#N/A,FALSE,"Staffing";#N/A,#N/A,FALSE,"Hires";#N/A,#N/A,FALSE,"Assumptions"}</definedName>
    <definedName name="df" hidden="1">{#N/A,#N/A,FALSE,"Assessment";#N/A,#N/A,FALSE,"Staffing";#N/A,#N/A,FALSE,"Hires";#N/A,#N/A,FALSE,"Assumptions"}</definedName>
    <definedName name="dgjdghj" localSheetId="2" hidden="1">{"Segment Report",#N/A,FALSE,"Reports"}</definedName>
    <definedName name="dgjdghj" localSheetId="1" hidden="1">{"Segment Report",#N/A,FALSE,"Reports"}</definedName>
    <definedName name="dgjdghj" hidden="1">{"Segment Report",#N/A,FALSE,"Reports"}</definedName>
    <definedName name="dhjdghj" localSheetId="2" hidden="1">{"C3-RegView   Board Report Data",#N/A,FALSE,"C3-RegView"}</definedName>
    <definedName name="dhjdghj" localSheetId="1" hidden="1">{"C3-RegView   Board Report Data",#N/A,FALSE,"C3-RegView"}</definedName>
    <definedName name="dhjdghj" hidden="1">{"C3-RegView   Board Report Data",#N/A,FALSE,"C3-RegView"}</definedName>
    <definedName name="DMS" localSheetId="2">#REF!</definedName>
    <definedName name="DMS" localSheetId="1">#REF!</definedName>
    <definedName name="DMS">#REF!</definedName>
    <definedName name="DMW" localSheetId="2">#REF!</definedName>
    <definedName name="DMW" localSheetId="1">#REF!</definedName>
    <definedName name="DMW">#REF!</definedName>
    <definedName name="DROPDOWNLINK">[7]Summary!$BK$3</definedName>
    <definedName name="DROPDOWNNO">[7]Month!$I$3:$K$17</definedName>
    <definedName name="dsa" localSheetId="2" hidden="1">{#N/A,#N/A,FALSE,"Assessment";#N/A,#N/A,FALSE,"Staffing";#N/A,#N/A,FALSE,"Hires";#N/A,#N/A,FALSE,"Assumptions"}</definedName>
    <definedName name="dsa" localSheetId="1" hidden="1">{#N/A,#N/A,FALSE,"Assessment";#N/A,#N/A,FALSE,"Staffing";#N/A,#N/A,FALSE,"Hires";#N/A,#N/A,FALSE,"Assumptions"}</definedName>
    <definedName name="dsa" hidden="1">{#N/A,#N/A,FALSE,"Assessment";#N/A,#N/A,FALSE,"Staffing";#N/A,#N/A,FALSE,"Hires";#N/A,#N/A,FALSE,"Assumptions"}</definedName>
    <definedName name="DUS" localSheetId="2">#REF!</definedName>
    <definedName name="DUS" localSheetId="1">#REF!</definedName>
    <definedName name="DUS">#REF!</definedName>
    <definedName name="DUW" localSheetId="2">#REF!</definedName>
    <definedName name="DUW" localSheetId="1">#REF!</definedName>
    <definedName name="DUW">#REF!</definedName>
    <definedName name="e" localSheetId="2" hidden="1">{"Insurance",#N/A,FALSE,"Profitable Growth by Unit"}</definedName>
    <definedName name="e" localSheetId="1" hidden="1">{"Insurance",#N/A,FALSE,"Profitable Growth by Unit"}</definedName>
    <definedName name="e" hidden="1">{"Insurance",#N/A,FALSE,"Profitable Growth by Unit"}</definedName>
    <definedName name="Empty_current" localSheetId="2">OFFSET(#REF!,1,0,COUNTA(#REF!),1)</definedName>
    <definedName name="Empty_current" localSheetId="1">OFFSET(#REF!,1,0,COUNTA(#REF!),1)</definedName>
    <definedName name="Empty_current">OFFSET(#REF!,1,0,COUNTA(#REF!),1)</definedName>
    <definedName name="epsilon">[8]Inputs!$D$25</definedName>
    <definedName name="ewaw" localSheetId="2" hidden="1">{#N/A,#N/A,FALSE,"Assessment";#N/A,#N/A,FALSE,"Staffing";#N/A,#N/A,FALSE,"Hires";#N/A,#N/A,FALSE,"Assumptions"}</definedName>
    <definedName name="ewaw" localSheetId="1" hidden="1">{#N/A,#N/A,FALSE,"Assessment";#N/A,#N/A,FALSE,"Staffing";#N/A,#N/A,FALSE,"Hires";#N/A,#N/A,FALSE,"Assumptions"}</definedName>
    <definedName name="ewaw" hidden="1">{#N/A,#N/A,FALSE,"Assessment";#N/A,#N/A,FALSE,"Staffing";#N/A,#N/A,FALSE,"Hires";#N/A,#N/A,FALSE,"Assumptions"}</definedName>
    <definedName name="ewaw1" localSheetId="2" hidden="1">{#N/A,#N/A,FALSE,"Assessment";#N/A,#N/A,FALSE,"Staffing";#N/A,#N/A,FALSE,"Hires";#N/A,#N/A,FALSE,"Assumptions"}</definedName>
    <definedName name="ewaw1" localSheetId="1" hidden="1">{#N/A,#N/A,FALSE,"Assessment";#N/A,#N/A,FALSE,"Staffing";#N/A,#N/A,FALSE,"Hires";#N/A,#N/A,FALSE,"Assumptions"}</definedName>
    <definedName name="ewaw1" hidden="1">{#N/A,#N/A,FALSE,"Assessment";#N/A,#N/A,FALSE,"Staffing";#N/A,#N/A,FALSE,"Hires";#N/A,#N/A,FALSE,"Assumptions"}</definedName>
    <definedName name="ffff" localSheetId="2" hidden="1">{#N/A,#N/A,FALSE,"Assessment";#N/A,#N/A,FALSE,"Staffing";#N/A,#N/A,FALSE,"Hires";#N/A,#N/A,FALSE,"Assumptions"}</definedName>
    <definedName name="ffff" localSheetId="1" hidden="1">{#N/A,#N/A,FALSE,"Assessment";#N/A,#N/A,FALSE,"Staffing";#N/A,#N/A,FALSE,"Hires";#N/A,#N/A,FALSE,"Assumptions"}</definedName>
    <definedName name="ffff" hidden="1">{#N/A,#N/A,FALSE,"Assessment";#N/A,#N/A,FALSE,"Staffing";#N/A,#N/A,FALSE,"Hires";#N/A,#N/A,FALSE,"Assumptions"}</definedName>
    <definedName name="File25">[15]Filters!$F$2</definedName>
    <definedName name="File35">[15]Filters!$F$3</definedName>
    <definedName name="File36">[15]Filters!$F$4</definedName>
    <definedName name="File45">[15]Filters!$F$5</definedName>
    <definedName name="File55">[15]Filters!$F$6</definedName>
    <definedName name="File65">[15]Filters!$F$7</definedName>
    <definedName name="File75">[15]Filters!$F$8</definedName>
    <definedName name="File76">[15]Filters!$F$9</definedName>
    <definedName name="File85">[15]Filters!$F$10</definedName>
    <definedName name="FINANCIALYEAR">[7]Month!$E$3:$G$17</definedName>
    <definedName name="FINCURR">'[7]Existing Asset'!$F$3</definedName>
    <definedName name="FlashDec" localSheetId="2" hidden="1">{"Segment Report",#N/A,FALSE,"Reports"}</definedName>
    <definedName name="FlashDec" localSheetId="1" hidden="1">{"Segment Report",#N/A,FALSE,"Reports"}</definedName>
    <definedName name="FlashDec" hidden="1">{"Segment Report",#N/A,FALSE,"Reports"}</definedName>
    <definedName name="FULLDATERANGE">[7]Month!$B$1:$I$17</definedName>
    <definedName name="fyukjfhk" localSheetId="2" hidden="1">{"A3-DivDirNWW_ClosedView",#N/A,FALSE,"A3-DivDirNWW";#N/A,#N/A,FALSE,"A4-DivDirNWW";#N/A,#N/A,FALSE,"B1-Co&amp;RegSum";#N/A,#N/A,FALSE,"C5-NWWRegView";#N/A,#N/A,FALSE,"H2-DivDirs2";#N/A,#N/A,FALSE,"C4-NorPro"}</definedName>
    <definedName name="fyukjfhk" localSheetId="1" hidden="1">{"A3-DivDirNWW_ClosedView",#N/A,FALSE,"A3-DivDirNWW";#N/A,#N/A,FALSE,"A4-DivDirNWW";#N/A,#N/A,FALSE,"B1-Co&amp;RegSum";#N/A,#N/A,FALSE,"C5-NWWRegView";#N/A,#N/A,FALSE,"H2-DivDirs2";#N/A,#N/A,FALSE,"C4-NorPro"}</definedName>
    <definedName name="fyukjfhk" hidden="1">{"A3-DivDirNWW_ClosedView",#N/A,FALSE,"A3-DivDirNWW";#N/A,#N/A,FALSE,"A4-DivDirNWW";#N/A,#N/A,FALSE,"B1-Co&amp;RegSum";#N/A,#N/A,FALSE,"C5-NWWRegView";#N/A,#N/A,FALSE,"H2-DivDirs2";#N/A,#N/A,FALSE,"C4-NorPro"}</definedName>
    <definedName name="g" localSheetId="2" hidden="1">{#N/A,#N/A,FALSE,"Assessment";#N/A,#N/A,FALSE,"Staffing";#N/A,#N/A,FALSE,"Hires";#N/A,#N/A,FALSE,"Assumptions"}</definedName>
    <definedName name="g" localSheetId="1" hidden="1">{#N/A,#N/A,FALSE,"Assessment";#N/A,#N/A,FALSE,"Staffing";#N/A,#N/A,FALSE,"Hires";#N/A,#N/A,FALSE,"Assumptions"}</definedName>
    <definedName name="g" hidden="1">{#N/A,#N/A,FALSE,"Assessment";#N/A,#N/A,FALSE,"Staffing";#N/A,#N/A,FALSE,"Hires";#N/A,#N/A,FALSE,"Assumptions"}</definedName>
    <definedName name="gggg" localSheetId="2" hidden="1">{#N/A,#N/A,FALSE,"Assessment";#N/A,#N/A,FALSE,"Staffing";#N/A,#N/A,FALSE,"Hires";#N/A,#N/A,FALSE,"Assumptions"}</definedName>
    <definedName name="gggg" localSheetId="1" hidden="1">{#N/A,#N/A,FALSE,"Assessment";#N/A,#N/A,FALSE,"Staffing";#N/A,#N/A,FALSE,"Hires";#N/A,#N/A,FALSE,"Assumptions"}</definedName>
    <definedName name="gggg" hidden="1">{#N/A,#N/A,FALSE,"Assessment";#N/A,#N/A,FALSE,"Staffing";#N/A,#N/A,FALSE,"Hires";#N/A,#N/A,FALSE,"Assumptions"}</definedName>
    <definedName name="ghfjkh" localSheetId="2" hidden="1">{#N/A,#N/A,FALSE,"D9-NWWG";#N/A,#N/A,FALSE,"F2-WMG";#N/A,#N/A,FALSE,"F3-WWMG"}</definedName>
    <definedName name="ghfjkh" localSheetId="1" hidden="1">{#N/A,#N/A,FALSE,"D9-NWWG";#N/A,#N/A,FALSE,"F2-WMG";#N/A,#N/A,FALSE,"F3-WWMG"}</definedName>
    <definedName name="ghfjkh" hidden="1">{#N/A,#N/A,FALSE,"D9-NWWG";#N/A,#N/A,FALSE,"F2-WMG";#N/A,#N/A,FALSE,"F3-WWMG"}</definedName>
    <definedName name="H_1" localSheetId="2" hidden="1">'[11]Principal Statement'!#REF!</definedName>
    <definedName name="H_1" localSheetId="1" hidden="1">'[11]Principal Statement'!#REF!</definedName>
    <definedName name="H_1" hidden="1">'[11]Principal Statement'!#REF!</definedName>
    <definedName name="H_2" localSheetId="2" hidden="1">'[11]Principal Statement'!#REF!</definedName>
    <definedName name="H_2" localSheetId="1" hidden="1">'[11]Principal Statement'!#REF!</definedName>
    <definedName name="H_2" hidden="1">'[11]Principal Statement'!#REF!</definedName>
    <definedName name="H_3" localSheetId="2" hidden="1">'[11]Principal Statement'!#REF!</definedName>
    <definedName name="H_3" localSheetId="1" hidden="1">'[11]Principal Statement'!#REF!</definedName>
    <definedName name="H_3" hidden="1">'[11]Principal Statement'!#REF!</definedName>
    <definedName name="H_4" localSheetId="2" hidden="1">'[11]Principal Statement'!#REF!</definedName>
    <definedName name="H_4" localSheetId="1" hidden="1">'[11]Principal Statement'!#REF!</definedName>
    <definedName name="H_4" hidden="1">'[11]Principal Statement'!#REF!</definedName>
    <definedName name="H_5" localSheetId="2" hidden="1">'[11]Principal Statement'!#REF!</definedName>
    <definedName name="H_5" localSheetId="1" hidden="1">'[11]Principal Statement'!#REF!</definedName>
    <definedName name="H_5" hidden="1">'[11]Principal Statement'!#REF!</definedName>
    <definedName name="H_6" localSheetId="2" hidden="1">'[16]Principal Statement'!#REF!</definedName>
    <definedName name="H_6" localSheetId="1" hidden="1">'[16]Principal Statement'!#REF!</definedName>
    <definedName name="H_6" hidden="1">'[16]Principal Statement'!#REF!</definedName>
    <definedName name="H_AI1" localSheetId="2" hidden="1">#REF!</definedName>
    <definedName name="H_AI1" localSheetId="1" hidden="1">#REF!</definedName>
    <definedName name="H_AI1" hidden="1">#REF!</definedName>
    <definedName name="H_AI2" localSheetId="2" hidden="1">#REF!</definedName>
    <definedName name="H_AI2" localSheetId="1" hidden="1">#REF!</definedName>
    <definedName name="H_AI2" hidden="1">#REF!</definedName>
    <definedName name="H_AI3" localSheetId="2" hidden="1">#REF!</definedName>
    <definedName name="H_AI3" localSheetId="1" hidden="1">#REF!</definedName>
    <definedName name="H_AI3" hidden="1">#REF!</definedName>
    <definedName name="hData">OFFSET('[4]&gt;5 Ml Wholesale'!$B$2,0,4,1,COUNTA('[4]&gt;5 Ml Wholesale'!$2:$2)-3)</definedName>
    <definedName name="Heat_Admin">[14]Admin!$I$204</definedName>
    <definedName name="Heat_Drink">[14]Drinking!$I$304</definedName>
    <definedName name="Heat_Sewage">[14]Sewage!$I$201</definedName>
    <definedName name="help" localSheetId="2" hidden="1">{"Unmeasured Segmentation",#N/A,FALSE,"A"}</definedName>
    <definedName name="help" localSheetId="1" hidden="1">{"Unmeasured Segmentation",#N/A,FALSE,"A"}</definedName>
    <definedName name="help" hidden="1">{"Unmeasured Segmentation",#N/A,FALSE,"A"}</definedName>
    <definedName name="HELPID" hidden="1">[17]Data!$B$58:$B$58</definedName>
    <definedName name="hg" localSheetId="2" hidden="1">{#N/A,#N/A,FALSE,"Assessment";#N/A,#N/A,FALSE,"Staffing";#N/A,#N/A,FALSE,"Hires";#N/A,#N/A,FALSE,"Assumptions"}</definedName>
    <definedName name="hg" localSheetId="1" hidden="1">{#N/A,#N/A,FALSE,"Assessment";#N/A,#N/A,FALSE,"Staffing";#N/A,#N/A,FALSE,"Hires";#N/A,#N/A,FALSE,"Assumptions"}</definedName>
    <definedName name="hg" hidden="1">{#N/A,#N/A,FALSE,"Assessment";#N/A,#N/A,FALSE,"Staffing";#N/A,#N/A,FALSE,"Hires";#N/A,#N/A,FALSE,"Assumptions"}</definedName>
    <definedName name="hgd" localSheetId="2" hidden="1">{"K1-Overview1",#N/A,FALSE,"K1-Overview";"K1-Overview2",#N/A,FALSE,"K1-Overview";"K1-Overview3 BUD &amp; CUR",#N/A,FALSE,"K1-Overview"}</definedName>
    <definedName name="hgd" localSheetId="1" hidden="1">{"K1-Overview1",#N/A,FALSE,"K1-Overview";"K1-Overview2",#N/A,FALSE,"K1-Overview";"K1-Overview3 BUD &amp; CUR",#N/A,FALSE,"K1-Overview"}</definedName>
    <definedName name="hgd" hidden="1">{"K1-Overview1",#N/A,FALSE,"K1-Overview";"K1-Overview2",#N/A,FALSE,"K1-Overview";"K1-Overview3 BUD &amp; CUR",#N/A,FALSE,"K1-Overview"}</definedName>
    <definedName name="hhhh" localSheetId="2" hidden="1">{#N/A,#N/A,FALSE,"Assessment";#N/A,#N/A,FALSE,"Staffing";#N/A,#N/A,FALSE,"Hires";#N/A,#N/A,FALSE,"Assumptions"}</definedName>
    <definedName name="hhhh" localSheetId="1" hidden="1">{#N/A,#N/A,FALSE,"Assessment";#N/A,#N/A,FALSE,"Staffing";#N/A,#N/A,FALSE,"Hires";#N/A,#N/A,FALSE,"Assumptions"}</definedName>
    <definedName name="hhhh" hidden="1">{#N/A,#N/A,FALSE,"Assessment";#N/A,#N/A,FALSE,"Staffing";#N/A,#N/A,FALSE,"Hires";#N/A,#N/A,FALSE,"Assumptions"}</definedName>
    <definedName name="Holiday">'[18]RR14 Comparison'!$O$1:$T$1</definedName>
    <definedName name="home1" localSheetId="2" hidden="1">{#N/A,#N/A,FALSE,"Assessment";#N/A,#N/A,FALSE,"Staffing";#N/A,#N/A,FALSE,"Hires";#N/A,#N/A,FALSE,"Assumptions"}</definedName>
    <definedName name="home1" localSheetId="1" hidden="1">{#N/A,#N/A,FALSE,"Assessment";#N/A,#N/A,FALSE,"Staffing";#N/A,#N/A,FALSE,"Hires";#N/A,#N/A,FALSE,"Assumptions"}</definedName>
    <definedName name="home1" hidden="1">{#N/A,#N/A,FALSE,"Assessment";#N/A,#N/A,FALSE,"Staffing";#N/A,#N/A,FALSE,"Hires";#N/A,#N/A,FALSE,"Assumptions"}</definedName>
    <definedName name="HOMFE" localSheetId="2" hidden="1">{#N/A,#N/A,FALSE,"Assessment";#N/A,#N/A,FALSE,"Staffing";#N/A,#N/A,FALSE,"Hires";#N/A,#N/A,FALSE,"Assumptions"}</definedName>
    <definedName name="HOMFE" localSheetId="1" hidden="1">{#N/A,#N/A,FALSE,"Assessment";#N/A,#N/A,FALSE,"Staffing";#N/A,#N/A,FALSE,"Hires";#N/A,#N/A,FALSE,"Assumptions"}</definedName>
    <definedName name="HOMFE" hidden="1">{#N/A,#N/A,FALSE,"Assessment";#N/A,#N/A,FALSE,"Staffing";#N/A,#N/A,FALSE,"Hires";#N/A,#N/A,FALSE,"Assumptions"}</definedName>
    <definedName name="homfe1" localSheetId="2" hidden="1">{#N/A,#N/A,FALSE,"Assessment";#N/A,#N/A,FALSE,"Staffing";#N/A,#N/A,FALSE,"Hires";#N/A,#N/A,FALSE,"Assumptions"}</definedName>
    <definedName name="homfe1" localSheetId="1" hidden="1">{#N/A,#N/A,FALSE,"Assessment";#N/A,#N/A,FALSE,"Staffing";#N/A,#N/A,FALSE,"Hires";#N/A,#N/A,FALSE,"Assumptions"}</definedName>
    <definedName name="homfe1" hidden="1">{#N/A,#N/A,FALSE,"Assessment";#N/A,#N/A,FALSE,"Staffing";#N/A,#N/A,FALSE,"Hires";#N/A,#N/A,FALSE,"Assumptions"}</definedName>
    <definedName name="Integrated_2015">'[8]WRMP Values'!$A$100:$L$117</definedName>
    <definedName name="Interest" localSheetId="2" hidden="1">{#N/A,#N/A,FALSE,"End Cash";#N/A,#N/A,FALSE,"AVG";#N/A,#N/A,FALSE,"Adj to Avg";#N/A,#N/A,FALSE,"Adjusted Average";#N/A,#N/A,FALSE,"Rates";#N/A,#N/A,FALSE,"P&amp;L Interest";#N/A,#N/A,FALSE,"Cash Interest"}</definedName>
    <definedName name="Interest" localSheetId="1" hidden="1">{#N/A,#N/A,FALSE,"End Cash";#N/A,#N/A,FALSE,"AVG";#N/A,#N/A,FALSE,"Adj to Avg";#N/A,#N/A,FALSE,"Adjusted Average";#N/A,#N/A,FALSE,"Rates";#N/A,#N/A,FALSE,"P&amp;L Interest";#N/A,#N/A,FALSE,"Cash Interest"}</definedName>
    <definedName name="Interest" hidden="1">{#N/A,#N/A,FALSE,"End Cash";#N/A,#N/A,FALSE,"AVG";#N/A,#N/A,FALSE,"Adj to Avg";#N/A,#N/A,FALSE,"Adjusted Average";#N/A,#N/A,FALSE,"Rates";#N/A,#N/A,FALSE,"P&amp;L Interest";#N/A,#N/A,FALSE,"Cash Interest"}</definedName>
    <definedName name="Interval">'[8]Cover Sheet'!$X$4:$X$6</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ne_return_reference" localSheetId="2">OFFSET(#REF!,1,0,COUNTA(#REF!),1)</definedName>
    <definedName name="June_return_reference" localSheetId="1">OFFSET(#REF!,1,0,COUNTA(#REF!),1)</definedName>
    <definedName name="June_return_reference">OFFSET(#REF!,1,0,COUNTA(#REF!),1)</definedName>
    <definedName name="june_return_table_lookup">OFFSET([6]Reference!$C$1,0,0,COUNTA([6]Reference!$A:$A),3)</definedName>
    <definedName name="kj" localSheetId="2" hidden="1">{#N/A,#N/A,FALSE,"Assessment";#N/A,#N/A,FALSE,"Staffing";#N/A,#N/A,FALSE,"Hires";#N/A,#N/A,FALSE,"Assumptions"}</definedName>
    <definedName name="kj" localSheetId="1" hidden="1">{#N/A,#N/A,FALSE,"Assessment";#N/A,#N/A,FALSE,"Staffing";#N/A,#N/A,FALSE,"Hires";#N/A,#N/A,FALSE,"Assumptions"}</definedName>
    <definedName name="kj" hidden="1">{#N/A,#N/A,FALSE,"Assessment";#N/A,#N/A,FALSE,"Staffing";#N/A,#N/A,FALSE,"Hires";#N/A,#N/A,FALSE,"Assumptions"}</definedName>
    <definedName name="kjlllll" localSheetId="2" hidden="1">{#N/A,#N/A,FALSE,"Assessment";#N/A,#N/A,FALSE,"Staffing";#N/A,#N/A,FALSE,"Hires";#N/A,#N/A,FALSE,"Assumptions"}</definedName>
    <definedName name="kjlllll" localSheetId="1" hidden="1">{#N/A,#N/A,FALSE,"Assessment";#N/A,#N/A,FALSE,"Staffing";#N/A,#N/A,FALSE,"Hires";#N/A,#N/A,FALSE,"Assumptions"}</definedName>
    <definedName name="kjlllll" hidden="1">{#N/A,#N/A,FALSE,"Assessment";#N/A,#N/A,FALSE,"Staffing";#N/A,#N/A,FALSE,"Hires";#N/A,#N/A,FALSE,"Assumptions"}</definedName>
    <definedName name="KKK" localSheetId="2" hidden="1">{#N/A,#N/A,FALSE,"Assessment";#N/A,#N/A,FALSE,"Staffing";#N/A,#N/A,FALSE,"Hires";#N/A,#N/A,FALSE,"Assumptions"}</definedName>
    <definedName name="KKK" localSheetId="1" hidden="1">{#N/A,#N/A,FALSE,"Assessment";#N/A,#N/A,FALSE,"Staffing";#N/A,#N/A,FALSE,"Hires";#N/A,#N/A,FALSE,"Assumptions"}</definedName>
    <definedName name="KKK" hidden="1">{#N/A,#N/A,FALSE,"Assessment";#N/A,#N/A,FALSE,"Staffing";#N/A,#N/A,FALSE,"Hires";#N/A,#N/A,FALSE,"Assumptions"}</definedName>
    <definedName name="kkkk" localSheetId="2" hidden="1">{#N/A,#N/A,FALSE,"Assessment";#N/A,#N/A,FALSE,"Staffing";#N/A,#N/A,FALSE,"Hires";#N/A,#N/A,FALSE,"Assumptions"}</definedName>
    <definedName name="kkkk" localSheetId="1" hidden="1">{#N/A,#N/A,FALSE,"Assessment";#N/A,#N/A,FALSE,"Staffing";#N/A,#N/A,FALSE,"Hires";#N/A,#N/A,FALSE,"Assumptions"}</definedName>
    <definedName name="kkkk" hidden="1">{#N/A,#N/A,FALSE,"Assessment";#N/A,#N/A,FALSE,"Staffing";#N/A,#N/A,FALSE,"Hires";#N/A,#N/A,FALSE,"Assumptions"}</definedName>
    <definedName name="ListOffset" hidden="1">1</definedName>
    <definedName name="lll" localSheetId="2" hidden="1">{#N/A,#N/A,FALSE,"Assessment";#N/A,#N/A,FALSE,"Staffing";#N/A,#N/A,FALSE,"Hires";#N/A,#N/A,FALSE,"Assumptions"}</definedName>
    <definedName name="lll" localSheetId="1" hidden="1">{#N/A,#N/A,FALSE,"Assessment";#N/A,#N/A,FALSE,"Staffing";#N/A,#N/A,FALSE,"Hires";#N/A,#N/A,FALSE,"Assumptions"}</definedName>
    <definedName name="lll" hidden="1">{#N/A,#N/A,FALSE,"Assessment";#N/A,#N/A,FALSE,"Staffing";#N/A,#N/A,FALSE,"Hires";#N/A,#N/A,FALSE,"Assumptions"}</definedName>
    <definedName name="lynne" localSheetId="2" hidden="1">{#N/A,#N/A,FALSE,"Assessment";#N/A,#N/A,FALSE,"Staffing";#N/A,#N/A,FALSE,"Hires";#N/A,#N/A,FALSE,"Assumptions"}</definedName>
    <definedName name="lynne" localSheetId="1" hidden="1">{#N/A,#N/A,FALSE,"Assessment";#N/A,#N/A,FALSE,"Staffing";#N/A,#N/A,FALSE,"Hires";#N/A,#N/A,FALSE,"Assumptions"}</definedName>
    <definedName name="lynne" hidden="1">{#N/A,#N/A,FALSE,"Assessment";#N/A,#N/A,FALSE,"Staffing";#N/A,#N/A,FALSE,"Hires";#N/A,#N/A,FALSE,"Assumptions"}</definedName>
    <definedName name="MASTERSUM">'[9]Master Summary'!$D$8:$AB$94</definedName>
    <definedName name="matt" localSheetId="2" hidden="1">{"C3-RegView   Board Report Data",#N/A,FALSE,"C3-RegView"}</definedName>
    <definedName name="matt" localSheetId="1" hidden="1">{"C3-RegView   Board Report Data",#N/A,FALSE,"C3-RegView"}</definedName>
    <definedName name="matt" hidden="1">{"C3-RegView   Board Report Data",#N/A,FALSE,"C3-RegView"}</definedName>
    <definedName name="matt1" localSheetId="2" hidden="1">{"K1-Overview1",#N/A,FALSE,"K1-Overview";"K1-Overview2",#N/A,FALSE,"K1-Overview";"K1-Overview3 BUD &amp; CUR",#N/A,FALSE,"K1-Overview"}</definedName>
    <definedName name="matt1" localSheetId="1" hidden="1">{"K1-Overview1",#N/A,FALSE,"K1-Overview";"K1-Overview2",#N/A,FALSE,"K1-Overview";"K1-Overview3 BUD &amp; CUR",#N/A,FALSE,"K1-Overview"}</definedName>
    <definedName name="matt1" hidden="1">{"K1-Overview1",#N/A,FALSE,"K1-Overview";"K1-Overview2",#N/A,FALSE,"K1-Overview";"K1-Overview3 BUD &amp; CUR",#N/A,FALSE,"K1-Overview"}</definedName>
    <definedName name="matt10" localSheetId="2" hidden="1">{"C3-RegView   Board Report Data",#N/A,FALSE,"C3-RegView"}</definedName>
    <definedName name="matt10" localSheetId="1" hidden="1">{"C3-RegView   Board Report Data",#N/A,FALSE,"C3-RegView"}</definedName>
    <definedName name="matt10" hidden="1">{"C3-RegView   Board Report Data",#N/A,FALSE,"C3-RegView"}</definedName>
    <definedName name="matt100" localSheetId="2" hidden="1">{#N/A,#N/A,FALSE,"D9-NWWG";#N/A,#N/A,FALSE,"F2-WMG";#N/A,#N/A,FALSE,"F3-WWMG"}</definedName>
    <definedName name="matt100" localSheetId="1" hidden="1">{#N/A,#N/A,FALSE,"D9-NWWG";#N/A,#N/A,FALSE,"F2-WMG";#N/A,#N/A,FALSE,"F3-WWMG"}</definedName>
    <definedName name="matt100" hidden="1">{#N/A,#N/A,FALSE,"D9-NWWG";#N/A,#N/A,FALSE,"F2-WMG";#N/A,#N/A,FALSE,"F3-WWMG"}</definedName>
    <definedName name="matt101" localSheetId="2" hidden="1">{"A3-DivDirNWW_ClosedView",#N/A,FALSE,"A3-DivDirNWW";#N/A,#N/A,FALSE,"A4-DivDirNWW";#N/A,#N/A,FALSE,"B1-Co&amp;RegSum";#N/A,#N/A,FALSE,"C5-NWWRegView";#N/A,#N/A,FALSE,"H2-DivDirs2";#N/A,#N/A,FALSE,"C4-NorPro"}</definedName>
    <definedName name="matt101" localSheetId="1" hidden="1">{"A3-DivDirNWW_ClosedView",#N/A,FALSE,"A3-DivDirNWW";#N/A,#N/A,FALSE,"A4-DivDirNWW";#N/A,#N/A,FALSE,"B1-Co&amp;RegSum";#N/A,#N/A,FALSE,"C5-NWWRegView";#N/A,#N/A,FALSE,"H2-DivDirs2";#N/A,#N/A,FALSE,"C4-NorPro"}</definedName>
    <definedName name="matt101" hidden="1">{"A3-DivDirNWW_ClosedView",#N/A,FALSE,"A3-DivDirNWW";#N/A,#N/A,FALSE,"A4-DivDirNWW";#N/A,#N/A,FALSE,"B1-Co&amp;RegSum";#N/A,#N/A,FALSE,"C5-NWWRegView";#N/A,#N/A,FALSE,"H2-DivDirs2";#N/A,#N/A,FALSE,"C4-NorPro"}</definedName>
    <definedName name="matt102" localSheetId="2" hidden="1">{"K1-Overview1",#N/A,FALSE,"K1-Overview";"K1-Overview2",#N/A,FALSE,"K1-Overview";"K1-Overview3 BUD &amp; CUR",#N/A,FALSE,"K1-Overview"}</definedName>
    <definedName name="matt102" localSheetId="1" hidden="1">{"K1-Overview1",#N/A,FALSE,"K1-Overview";"K1-Overview2",#N/A,FALSE,"K1-Overview";"K1-Overview3 BUD &amp; CUR",#N/A,FALSE,"K1-Overview"}</definedName>
    <definedName name="matt102" hidden="1">{"K1-Overview1",#N/A,FALSE,"K1-Overview";"K1-Overview2",#N/A,FALSE,"K1-Overview";"K1-Overview3 BUD &amp; CUR",#N/A,FALSE,"K1-Overview"}</definedName>
    <definedName name="matt103" localSheetId="2" hidden="1">{"C3-RegView   Board Report Data",#N/A,FALSE,"C3-RegView"}</definedName>
    <definedName name="matt103" localSheetId="1" hidden="1">{"C3-RegView   Board Report Data",#N/A,FALSE,"C3-RegView"}</definedName>
    <definedName name="matt103" hidden="1">{"C3-RegView   Board Report Data",#N/A,FALSE,"C3-RegView"}</definedName>
    <definedName name="matt104" localSheetId="2" hidden="1">{"Segment Report",#N/A,FALSE,"Reports"}</definedName>
    <definedName name="matt104" localSheetId="1" hidden="1">{"Segment Report",#N/A,FALSE,"Reports"}</definedName>
    <definedName name="matt104" hidden="1">{"Segment Report",#N/A,FALSE,"Reports"}</definedName>
    <definedName name="matt11" localSheetId="2"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11" localSheetId="1"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11"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12" localSheetId="2" hidden="1">{#N/A,#N/A,FALSE,"D9-NWWG";#N/A,#N/A,FALSE,"F2-WMG";#N/A,#N/A,FALSE,"F3-WWMG"}</definedName>
    <definedName name="matt12" localSheetId="1" hidden="1">{#N/A,#N/A,FALSE,"D9-NWWG";#N/A,#N/A,FALSE,"F2-WMG";#N/A,#N/A,FALSE,"F3-WWMG"}</definedName>
    <definedName name="matt12" hidden="1">{#N/A,#N/A,FALSE,"D9-NWWG";#N/A,#N/A,FALSE,"F2-WMG";#N/A,#N/A,FALSE,"F3-WWMG"}</definedName>
    <definedName name="matt13" localSheetId="2" hidden="1">{"A3-DivDirNWW_ClosedView",#N/A,FALSE,"A3-DivDirNWW";#N/A,#N/A,FALSE,"A4-DivDirNWW";#N/A,#N/A,FALSE,"B1-Co&amp;RegSum";#N/A,#N/A,FALSE,"C5-NWWRegView";#N/A,#N/A,FALSE,"H2-DivDirs2";#N/A,#N/A,FALSE,"C4-NorPro"}</definedName>
    <definedName name="matt13" localSheetId="1" hidden="1">{"A3-DivDirNWW_ClosedView",#N/A,FALSE,"A3-DivDirNWW";#N/A,#N/A,FALSE,"A4-DivDirNWW";#N/A,#N/A,FALSE,"B1-Co&amp;RegSum";#N/A,#N/A,FALSE,"C5-NWWRegView";#N/A,#N/A,FALSE,"H2-DivDirs2";#N/A,#N/A,FALSE,"C4-NorPro"}</definedName>
    <definedName name="matt13" hidden="1">{"A3-DivDirNWW_ClosedView",#N/A,FALSE,"A3-DivDirNWW";#N/A,#N/A,FALSE,"A4-DivDirNWW";#N/A,#N/A,FALSE,"B1-Co&amp;RegSum";#N/A,#N/A,FALSE,"C5-NWWRegView";#N/A,#N/A,FALSE,"H2-DivDirs2";#N/A,#N/A,FALSE,"C4-NorPro"}</definedName>
    <definedName name="matt14" localSheetId="2" hidden="1">{"K1-Overview1",#N/A,FALSE,"K1-Overview";"K1-Overview2",#N/A,FALSE,"K1-Overview";"K1-Overview3 BUD &amp; CUR",#N/A,FALSE,"K1-Overview"}</definedName>
    <definedName name="matt14" localSheetId="1" hidden="1">{"K1-Overview1",#N/A,FALSE,"K1-Overview";"K1-Overview2",#N/A,FALSE,"K1-Overview";"K1-Overview3 BUD &amp; CUR",#N/A,FALSE,"K1-Overview"}</definedName>
    <definedName name="matt14" hidden="1">{"K1-Overview1",#N/A,FALSE,"K1-Overview";"K1-Overview2",#N/A,FALSE,"K1-Overview";"K1-Overview3 BUD &amp; CUR",#N/A,FALSE,"K1-Overview"}</definedName>
    <definedName name="matt15" localSheetId="2" hidden="1">{"C3-RegView   Board Report Data",#N/A,FALSE,"C3-RegView"}</definedName>
    <definedName name="matt15" localSheetId="1" hidden="1">{"C3-RegView   Board Report Data",#N/A,FALSE,"C3-RegView"}</definedName>
    <definedName name="matt15" hidden="1">{"C3-RegView   Board Report Data",#N/A,FALSE,"C3-RegView"}</definedName>
    <definedName name="Matt1502" localSheetId="2" hidden="1">{"Segment Report",#N/A,FALSE,"Reports"}</definedName>
    <definedName name="Matt1502" localSheetId="1" hidden="1">{"Segment Report",#N/A,FALSE,"Reports"}</definedName>
    <definedName name="Matt1502" hidden="1">{"Segment Report",#N/A,FALSE,"Reports"}</definedName>
    <definedName name="matt16" localSheetId="2" hidden="1">{"Segment Report",#N/A,FALSE,"Reports"}</definedName>
    <definedName name="matt16" localSheetId="1" hidden="1">{"Segment Report",#N/A,FALSE,"Reports"}</definedName>
    <definedName name="matt16" hidden="1">{"Segment Report",#N/A,FALSE,"Reports"}</definedName>
    <definedName name="matt2" localSheetId="2" hidden="1">{"C3-RegView   Board Report Data",#N/A,FALSE,"C3-RegView"}</definedName>
    <definedName name="matt2" localSheetId="1" hidden="1">{"C3-RegView   Board Report Data",#N/A,FALSE,"C3-RegView"}</definedName>
    <definedName name="matt2" hidden="1">{"C3-RegView   Board Report Data",#N/A,FALSE,"C3-RegView"}</definedName>
    <definedName name="matt3" localSheetId="2" hidden="1">{"Segment Report",#N/A,FALSE,"Reports"}</definedName>
    <definedName name="matt3" localSheetId="1" hidden="1">{"Segment Report",#N/A,FALSE,"Reports"}</definedName>
    <definedName name="matt3" hidden="1">{"Segment Report",#N/A,FALSE,"Reports"}</definedName>
    <definedName name="mATT500" localSheetId="2"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500" localSheetId="1"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500"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501" localSheetId="2" hidden="1">{"Segment Report",#N/A,FALSE,"Reports"}</definedName>
    <definedName name="MATT501" localSheetId="1" hidden="1">{"Segment Report",#N/A,FALSE,"Reports"}</definedName>
    <definedName name="MATT501" hidden="1">{"Segment Report",#N/A,FALSE,"Reports"}</definedName>
    <definedName name="MATT502" localSheetId="2" hidden="1">{"Segment Report",#N/A,FALSE,"Reports"}</definedName>
    <definedName name="MATT502" localSheetId="1" hidden="1">{"Segment Report",#N/A,FALSE,"Reports"}</definedName>
    <definedName name="MATT502" hidden="1">{"Segment Report",#N/A,FALSE,"Reports"}</definedName>
    <definedName name="MATT503" localSheetId="2" hidden="1">{"Segment Report",#N/A,FALSE,"Reports"}</definedName>
    <definedName name="MATT503" localSheetId="1" hidden="1">{"Segment Report",#N/A,FALSE,"Reports"}</definedName>
    <definedName name="MATT503" hidden="1">{"Segment Report",#N/A,FALSE,"Reports"}</definedName>
    <definedName name="matt99" localSheetId="2"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99" localSheetId="1"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att99"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MMM" localSheetId="2" hidden="1">{"Segment Report",#N/A,FALSE,"Reports"}</definedName>
    <definedName name="MMM" localSheetId="1" hidden="1">{"Segment Report",#N/A,FALSE,"Reports"}</definedName>
    <definedName name="MMM" hidden="1">{"Segment Report",#N/A,FALSE,"Reports"}</definedName>
    <definedName name="MONTHNO">'[7]Existing Asset'!$B$5</definedName>
    <definedName name="MONTHSTODATE">[7]Month!$J$3:$J$17</definedName>
    <definedName name="NEden_2015">'[8]WRMP Values'!$A$80:$L$97</definedName>
    <definedName name="NETWORK" localSheetId="2" hidden="1">{"Segment Report",#N/A,FALSE,"Reports"}</definedName>
    <definedName name="NETWORK" localSheetId="1" hidden="1">{"Segment Report",#N/A,FALSE,"Reports"}</definedName>
    <definedName name="NETWORK" hidden="1">{"Segment Report",#N/A,FALSE,"Reports"}</definedName>
    <definedName name="nnn" localSheetId="2" hidden="1">{#N/A,#N/A,FALSE,"Assessment";#N/A,#N/A,FALSE,"Staffing";#N/A,#N/A,FALSE,"Hires";#N/A,#N/A,FALSE,"Assumptions"}</definedName>
    <definedName name="nnn" localSheetId="1" hidden="1">{#N/A,#N/A,FALSE,"Assessment";#N/A,#N/A,FALSE,"Staffing";#N/A,#N/A,FALSE,"Hires";#N/A,#N/A,FALSE,"Assumptions"}</definedName>
    <definedName name="nnn" hidden="1">{#N/A,#N/A,FALSE,"Assessment";#N/A,#N/A,FALSE,"Staffing";#N/A,#N/A,FALSE,"Hires";#N/A,#N/A,FALSE,"Assumptions"}</definedName>
    <definedName name="OpexInputs">"Input!$T$2:$AF$2"</definedName>
    <definedName name="Output_Biogas_CHP1">[14]Outputs!$V$235</definedName>
    <definedName name="Output_Biogas_CHP2">[14]Outputs!$V$236</definedName>
    <definedName name="Output_Drink_Indirect_DG">[14]Outputs!$V$37</definedName>
    <definedName name="Output_Sewage_Deduc_DG">[14]Outputs!$W$180</definedName>
    <definedName name="Output_Sewage_Indirect_DG">[14]Outputs!$V$120</definedName>
    <definedName name="Output_Sludge_Deduc_DG">[14]Outputs!$W$257</definedName>
    <definedName name="Output_Sludge_Indirect_DG">[14]Outputs!$V$187</definedName>
    <definedName name="Pal_Workbook_GUID" hidden="1">"1B42GPBXX1LUSALYK7C7VKKV"</definedName>
    <definedName name="population">'[8]POP Data'!$34:$427</definedName>
    <definedName name="PRNT_" localSheetId="2" hidden="1">'[11]Principal Statement'!#REF!</definedName>
    <definedName name="PRNT_" localSheetId="1" hidden="1">'[11]Principal Statement'!#REF!</definedName>
    <definedName name="PRNT_" hidden="1">'[11]Principal Statement'!#REF!</definedName>
    <definedName name="PRNT_1.005" localSheetId="2" hidden="1">'[11]Principal Statement'!#REF!</definedName>
    <definedName name="PRNT_1.005" localSheetId="1" hidden="1">'[11]Principal Statement'!#REF!</definedName>
    <definedName name="PRNT_1.005" hidden="1">'[11]Principal Statement'!#REF!</definedName>
    <definedName name="PRNT_1.006" localSheetId="2" hidden="1">'[11]Principal Statement'!#REF!</definedName>
    <definedName name="PRNT_1.006" localSheetId="1" hidden="1">'[11]Principal Statement'!#REF!</definedName>
    <definedName name="PRNT_1.006" hidden="1">'[11]Principal Statement'!#REF!</definedName>
    <definedName name="PRNT_1.007" localSheetId="2" hidden="1">'[11]Principal Statement'!#REF!</definedName>
    <definedName name="PRNT_1.007" localSheetId="1" hidden="1">'[11]Principal Statement'!#REF!</definedName>
    <definedName name="PRNT_1.007" hidden="1">'[11]Principal Statement'!#REF!</definedName>
    <definedName name="PRNT_1.008" localSheetId="2" hidden="1">'[11]Principal Statement'!#REF!</definedName>
    <definedName name="PRNT_1.008" localSheetId="1" hidden="1">'[11]Principal Statement'!#REF!</definedName>
    <definedName name="PRNT_1.008" hidden="1">'[11]Principal Statement'!#REF!</definedName>
    <definedName name="PRNT_1.009" localSheetId="2" hidden="1">'[11]Principal Statement'!#REF!</definedName>
    <definedName name="PRNT_1.009" localSheetId="1" hidden="1">'[11]Principal Statement'!#REF!</definedName>
    <definedName name="PRNT_1.009" hidden="1">'[11]Principal Statement'!#REF!</definedName>
    <definedName name="PRNT_1.011" localSheetId="2" hidden="1">'[11]Principal Statement'!#REF!</definedName>
    <definedName name="PRNT_1.011" localSheetId="1" hidden="1">'[11]Principal Statement'!#REF!</definedName>
    <definedName name="PRNT_1.011" hidden="1">'[11]Principal Statement'!#REF!</definedName>
    <definedName name="PRNT_1.012" localSheetId="2" hidden="1">'[11]Principal Statement'!#REF!</definedName>
    <definedName name="PRNT_1.012" localSheetId="1" hidden="1">'[11]Principal Statement'!#REF!</definedName>
    <definedName name="PRNT_1.012" hidden="1">'[11]Principal Statement'!#REF!</definedName>
    <definedName name="PRNT_1.013" localSheetId="2" hidden="1">'[11]Principal Statement'!#REF!</definedName>
    <definedName name="PRNT_1.013" localSheetId="1" hidden="1">'[11]Principal Statement'!#REF!</definedName>
    <definedName name="PRNT_1.013" hidden="1">'[11]Principal Statement'!#REF!</definedName>
    <definedName name="PRNT_1.029" hidden="1">'[17]Principal Statement 05'!$B$66:$T$68</definedName>
    <definedName name="PRNT_1.047" hidden="1">'[17]Principal Statement 05'!$B$70:$T$78</definedName>
    <definedName name="PRNT_1.055" hidden="1">'[17]Principal Statement 05'!$B$80:$T$82</definedName>
    <definedName name="PRNT_1.057" hidden="1">'[17]Principal Statement 05'!$B$84:$T$86</definedName>
    <definedName name="PRNT_1.059" hidden="1">'[17]Principal Statement 05'!$B$88:$T$122</definedName>
    <definedName name="PRNT_1.093" hidden="1">'[17]Principal Statement 05'!$B$124:$T$182</definedName>
    <definedName name="PRNT_1.094" hidden="1">'[17]Principal Statement 05'!$B$126:$T$134</definedName>
    <definedName name="PRNT_1.102" hidden="1">'[17]Principal Statement 05'!$B$136:$T$157</definedName>
    <definedName name="PRNT_1.123" hidden="1">'[17]Principal Statement 05'!$B$159:$T$181</definedName>
    <definedName name="PRNT_1.145" hidden="1">'[17]Principal Statement 05'!$B$184:$T$200</definedName>
    <definedName name="PRNT_1.146" hidden="1">'[17]Principal Statement 05'!$B$186:$T$199</definedName>
    <definedName name="PRNT_1.159" hidden="1">'[17]Principal Statement 05'!$B$202:$T$208</definedName>
    <definedName name="PRNT_1.16" hidden="1">'[17]Principal Statement 05'!$B$204:$T$207</definedName>
    <definedName name="PRNT_1.163" hidden="1">'[17]Principal Statement 05'!$B$210:$T$214</definedName>
    <definedName name="PRNT_1.167" hidden="1">'[17]Principal Statement 05'!$B$216:$T$220</definedName>
    <definedName name="PRNT_1.191" hidden="1">'[17]Principal Statement 05'!$B$222:$T$224</definedName>
    <definedName name="PRNT_1.193" hidden="1">'[17]Principal Statement 05'!$B$232:$T$284</definedName>
    <definedName name="PRNT_2.005" localSheetId="2" hidden="1">'[11]Principal Statement'!#REF!</definedName>
    <definedName name="PRNT_2.005" localSheetId="1" hidden="1">'[11]Principal Statement'!#REF!</definedName>
    <definedName name="PRNT_2.005" hidden="1">'[11]Principal Statement'!#REF!</definedName>
    <definedName name="PRNT_2.006" localSheetId="2" hidden="1">'[11]Principal Statement'!#REF!</definedName>
    <definedName name="PRNT_2.006" localSheetId="1" hidden="1">'[11]Principal Statement'!#REF!</definedName>
    <definedName name="PRNT_2.006" hidden="1">'[11]Principal Statement'!#REF!</definedName>
    <definedName name="PRNT_2.007" localSheetId="2" hidden="1">'[11]Principal Statement'!#REF!</definedName>
    <definedName name="PRNT_2.007" localSheetId="1" hidden="1">'[11]Principal Statement'!#REF!</definedName>
    <definedName name="PRNT_2.007" hidden="1">'[11]Principal Statement'!#REF!</definedName>
    <definedName name="PRNT_2.008" localSheetId="2" hidden="1">'[11]Principal Statement'!#REF!</definedName>
    <definedName name="PRNT_2.008" localSheetId="1" hidden="1">'[11]Principal Statement'!#REF!</definedName>
    <definedName name="PRNT_2.008" hidden="1">'[11]Principal Statement'!#REF!</definedName>
    <definedName name="PRNT_2.009" localSheetId="2" hidden="1">'[11]Principal Statement'!#REF!</definedName>
    <definedName name="PRNT_2.009" localSheetId="1" hidden="1">'[11]Principal Statement'!#REF!</definedName>
    <definedName name="PRNT_2.009" hidden="1">'[11]Principal Statement'!#REF!</definedName>
    <definedName name="PRNT_2.011" localSheetId="2" hidden="1">'[11]Principal Statement'!#REF!</definedName>
    <definedName name="PRNT_2.011" localSheetId="1" hidden="1">'[11]Principal Statement'!#REF!</definedName>
    <definedName name="PRNT_2.011" hidden="1">'[11]Principal Statement'!#REF!</definedName>
    <definedName name="PRNT_2.012" localSheetId="2" hidden="1">'[11]Principal Statement'!#REF!</definedName>
    <definedName name="PRNT_2.012" localSheetId="1" hidden="1">'[11]Principal Statement'!#REF!</definedName>
    <definedName name="PRNT_2.012" hidden="1">'[11]Principal Statement'!#REF!</definedName>
    <definedName name="PRNT_2.014" localSheetId="2" hidden="1">'[11]Principal Statement'!#REF!</definedName>
    <definedName name="PRNT_2.014" localSheetId="1" hidden="1">'[11]Principal Statement'!#REF!</definedName>
    <definedName name="PRNT_2.014" hidden="1">'[11]Principal Statement'!#REF!</definedName>
    <definedName name="PRNT_2.033" hidden="1">'[17]Principal Statement 05'!$B$293:$T$300</definedName>
    <definedName name="PRNT_2.04" hidden="1">'[17]Principal Statement 05'!$B$303:$T$321</definedName>
    <definedName name="PRNT_2.041" hidden="1">'[17]Principal Statement 05'!$B$305:$T$306</definedName>
    <definedName name="PRNT_2.055" hidden="1">'[17]Principal Statement 05'!$B$308:$T$317</definedName>
    <definedName name="PRNT_2.064" hidden="1">'[17]Principal Statement 05'!$B$319:$T$320</definedName>
    <definedName name="PRNT_2.074" hidden="1">'[17]Principal Statement 05'!$B$323:$T$349</definedName>
    <definedName name="PRNT_2.1" hidden="1">'[17]Principal Statement 05'!$B$351:$T$353</definedName>
    <definedName name="PRNT_2.102" hidden="1">'[17]Principal Statement 05'!$B$355:$T$357</definedName>
    <definedName name="PRNT_2.104" hidden="1">'[17]Principal Statement 05'!$B$359:$T$392</definedName>
    <definedName name="PRNT_2.105" hidden="1">'[17]Principal Statement 05'!$B$361:$T$379</definedName>
    <definedName name="PRNT_2.123" hidden="1">'[17]Principal Statement 05'!$B$381:$T$391</definedName>
    <definedName name="PRNT_2.133" hidden="1">'[17]Principal Statement 05'!$B$394:$T$398</definedName>
    <definedName name="PRNT_2.134" hidden="1">'[17]Principal Statement 05'!$B$396:$T$397</definedName>
    <definedName name="PRNT_2.135" hidden="1">'[17]Principal Statement 05'!$B$400:$T$406</definedName>
    <definedName name="PRNT_2.141" hidden="1">'[17]Principal Statement 05'!$B$408:$T$422</definedName>
    <definedName name="PRNT_2.142" hidden="1">'[17]Principal Statement 05'!$B$410:$T$413</definedName>
    <definedName name="PRNT_2.175" hidden="1">'[17]Principal Statement 05'!$B$415:$T$421</definedName>
    <definedName name="PRNT_2.181" hidden="1">'[17]Principal Statement 05'!$B$424:$T$426</definedName>
    <definedName name="PRNT_2.183" hidden="1">'[17]Principal Statement 05'!$B$428:$T$480</definedName>
    <definedName name="PRNT_3.008" hidden="1">'[17]Principal Statement 05'!$B$493:$T$583</definedName>
    <definedName name="PRNT_3.027" localSheetId="2" hidden="1">'[11]Principal Statement'!#REF!</definedName>
    <definedName name="PRNT_3.027" localSheetId="1" hidden="1">'[11]Principal Statement'!#REF!</definedName>
    <definedName name="PRNT_3.027" hidden="1">'[11]Principal Statement'!#REF!</definedName>
    <definedName name="PRNT_3.028" localSheetId="2" hidden="1">'[11]Principal Statement'!#REF!</definedName>
    <definedName name="PRNT_3.028" localSheetId="1" hidden="1">'[11]Principal Statement'!#REF!</definedName>
    <definedName name="PRNT_3.028" hidden="1">'[11]Principal Statement'!#REF!</definedName>
    <definedName name="PRNT_3.029" localSheetId="2" hidden="1">'[11]Principal Statement'!#REF!</definedName>
    <definedName name="PRNT_3.029" localSheetId="1" hidden="1">'[11]Principal Statement'!#REF!</definedName>
    <definedName name="PRNT_3.029" hidden="1">'[11]Principal Statement'!#REF!</definedName>
    <definedName name="PRNT_3.031" localSheetId="2" hidden="1">'[11]Principal Statement'!#REF!</definedName>
    <definedName name="PRNT_3.031" localSheetId="1" hidden="1">'[11]Principal Statement'!#REF!</definedName>
    <definedName name="PRNT_3.031" hidden="1">'[11]Principal Statement'!#REF!</definedName>
    <definedName name="PRNT_3.098" hidden="1">'[17]Principal Statement 05'!$B$585:$T$602</definedName>
    <definedName name="PRNT_3.115" hidden="1">'[17]Principal Statement 05'!$B$604:$T$606</definedName>
    <definedName name="PRNT_3.117" hidden="1">'[17]Principal Statement 05'!$B$608:$T$620</definedName>
    <definedName name="PRNT_3.129" hidden="1">'[17]Principal Statement 05'!$B$623:$T$708</definedName>
    <definedName name="PRNT_3.13" hidden="1">'[17]Principal Statement 05'!$B$625:$T$703</definedName>
    <definedName name="PRNT_3.208" hidden="1">'[17]Principal Statement 05'!$B$710:$T$724</definedName>
    <definedName name="PRNT_3.222" hidden="1">'[17]Principal Statement 05'!$B$726:$T$727</definedName>
    <definedName name="PRNT_3.223" hidden="1">'[17]Principal Statement 05'!$B$729:$T$731</definedName>
    <definedName name="PRNT_3.225" hidden="1">'[17]Principal Statement 05'!$B$733:$T$736</definedName>
    <definedName name="PRNT_3.228" hidden="1">'[17]Principal Statement 05'!$B$738:$T$790</definedName>
    <definedName name="PRNT_4.004" localSheetId="2" hidden="1">'[11]Principal Statement'!#REF!</definedName>
    <definedName name="PRNT_4.004" localSheetId="1" hidden="1">'[11]Principal Statement'!#REF!</definedName>
    <definedName name="PRNT_4.004" hidden="1">'[11]Principal Statement'!#REF!</definedName>
    <definedName name="PRNT_4.007" hidden="1">'[17]Principal Statement 05'!$B$801:$T$859</definedName>
    <definedName name="PRNT_4.013" localSheetId="2" hidden="1">'[11]Principal Statement'!#REF!</definedName>
    <definedName name="PRNT_4.013" localSheetId="1" hidden="1">'[11]Principal Statement'!#REF!</definedName>
    <definedName name="PRNT_4.013" hidden="1">'[11]Principal Statement'!#REF!</definedName>
    <definedName name="PRNT_4.014" localSheetId="2" hidden="1">'[11]Principal Statement'!#REF!</definedName>
    <definedName name="PRNT_4.014" localSheetId="1" hidden="1">'[11]Principal Statement'!#REF!</definedName>
    <definedName name="PRNT_4.014" hidden="1">'[11]Principal Statement'!#REF!</definedName>
    <definedName name="PRNT_4.023" localSheetId="2" hidden="1">'[11]Principal Statement'!#REF!</definedName>
    <definedName name="PRNT_4.023" localSheetId="1" hidden="1">'[11]Principal Statement'!#REF!</definedName>
    <definedName name="PRNT_4.023" hidden="1">'[11]Principal Statement'!#REF!</definedName>
    <definedName name="PRNT_4.029" localSheetId="2" hidden="1">'[11]Principal Statement'!#REF!</definedName>
    <definedName name="PRNT_4.029" localSheetId="1" hidden="1">'[11]Principal Statement'!#REF!</definedName>
    <definedName name="PRNT_4.029" hidden="1">'[11]Principal Statement'!#REF!</definedName>
    <definedName name="PRNT_4.031" localSheetId="2" hidden="1">'[11]Principal Statement'!#REF!</definedName>
    <definedName name="PRNT_4.031" localSheetId="1" hidden="1">'[11]Principal Statement'!#REF!</definedName>
    <definedName name="PRNT_4.031" hidden="1">'[11]Principal Statement'!#REF!</definedName>
    <definedName name="PRNT_4.035" localSheetId="2" hidden="1">'[11]Principal Statement'!#REF!</definedName>
    <definedName name="PRNT_4.035" localSheetId="1" hidden="1">'[11]Principal Statement'!#REF!</definedName>
    <definedName name="PRNT_4.035" hidden="1">'[11]Principal Statement'!#REF!</definedName>
    <definedName name="PRNT_4.036" localSheetId="2" hidden="1">'[11]Principal Statement'!#REF!</definedName>
    <definedName name="PRNT_4.036" localSheetId="1" hidden="1">'[11]Principal Statement'!#REF!</definedName>
    <definedName name="PRNT_4.036" hidden="1">'[11]Principal Statement'!#REF!</definedName>
    <definedName name="PRNT_4.037" localSheetId="2" hidden="1">'[11]Principal Statement'!#REF!</definedName>
    <definedName name="PRNT_4.037" localSheetId="1" hidden="1">'[11]Principal Statement'!#REF!</definedName>
    <definedName name="PRNT_4.037" hidden="1">'[11]Principal Statement'!#REF!</definedName>
    <definedName name="PRNT_4.038" localSheetId="2" hidden="1">'[11]Principal Statement'!#REF!</definedName>
    <definedName name="PRNT_4.038" localSheetId="1" hidden="1">'[11]Principal Statement'!#REF!</definedName>
    <definedName name="PRNT_4.038" hidden="1">'[11]Principal Statement'!#REF!</definedName>
    <definedName name="PRNT_4.039" localSheetId="2" hidden="1">'[11]Principal Statement'!#REF!</definedName>
    <definedName name="PRNT_4.039" localSheetId="1" hidden="1">'[11]Principal Statement'!#REF!</definedName>
    <definedName name="PRNT_4.039" hidden="1">'[11]Principal Statement'!#REF!</definedName>
    <definedName name="PRNT_4.04" localSheetId="2" hidden="1">'[11]Principal Statement'!#REF!</definedName>
    <definedName name="PRNT_4.04" localSheetId="1" hidden="1">'[11]Principal Statement'!#REF!</definedName>
    <definedName name="PRNT_4.04" hidden="1">'[11]Principal Statement'!#REF!</definedName>
    <definedName name="PRNT_4.041" localSheetId="2" hidden="1">'[11]Principal Statement'!#REF!</definedName>
    <definedName name="PRNT_4.041" localSheetId="1" hidden="1">'[11]Principal Statement'!#REF!</definedName>
    <definedName name="PRNT_4.041" hidden="1">'[11]Principal Statement'!#REF!</definedName>
    <definedName name="PRNT_4.06" hidden="1">'[17]Principal Statement 05'!$B$861:$T$873</definedName>
    <definedName name="PRNT_4.072" hidden="1">'[17]Principal Statement 05'!$B$880:$T$901</definedName>
    <definedName name="PRNT_4.093" hidden="1">'[17]Principal Statement 05'!$B$904:$T$943</definedName>
    <definedName name="PRNT_4.094" hidden="1">'[17]Principal Statement 05'!$B$906:$T$935</definedName>
    <definedName name="PRNT_4.123" hidden="1">'[17]Principal Statement 05'!$B$937:$T$942</definedName>
    <definedName name="PRNT_4.128" hidden="1">'[17]Principal Statement 05'!$B$945:$T$948</definedName>
    <definedName name="PRNT_4.132" hidden="1">'[17]Principal Statement 05'!$B$950:$T$953</definedName>
    <definedName name="PRNT_4.136" hidden="1">'[17]Principal Statement 05'!$B$955:$T$957</definedName>
    <definedName name="PRNT_4.139" hidden="1">'[17]Principal Statement 05'!$B$959:$T$977</definedName>
    <definedName name="PRNT_4.14" hidden="1">'[17]Principal Statement 05'!$B$961:$T$963</definedName>
    <definedName name="PRNT_4.142" hidden="1">'[17]Principal Statement 05'!$B$965:$T$973</definedName>
    <definedName name="PRNT_4.15" hidden="1">'[17]Principal Statement 05'!$B$975:$T$976</definedName>
    <definedName name="PRNT_4.151" hidden="1">'[17]Principal Statement 05'!$B$979:$T$1024</definedName>
    <definedName name="PRNT_4.152" hidden="1">'[17]Principal Statement 05'!$B$981:$T$985</definedName>
    <definedName name="PRNT_4.156" hidden="1">'[17]Principal Statement 05'!$B$987:$T$988</definedName>
    <definedName name="PRNT_4.157" hidden="1">'[17]Principal Statement 05'!$B$990:$T$1012</definedName>
    <definedName name="PRNT_4.179" hidden="1">'[17]Principal Statement 05'!$B$1026:$T$1031</definedName>
    <definedName name="PRNT_4.185" hidden="1">'[17]Principal Statement 05'!$B$1033:$T$1034</definedName>
    <definedName name="PRNT_4.187" hidden="1">'[17]Principal Statement 05'!$B$1037:$T$1039</definedName>
    <definedName name="PRNT_4.189" hidden="1">'[17]Principal Statement 05'!$B$1041:$T$1093</definedName>
    <definedName name="PRNT_5.008" localSheetId="2" hidden="1">'[11]Principal Statement'!#REF!</definedName>
    <definedName name="PRNT_5.008" localSheetId="1" hidden="1">'[11]Principal Statement'!#REF!</definedName>
    <definedName name="PRNT_5.008" hidden="1">'[11]Principal Statement'!#REF!</definedName>
    <definedName name="PRNT_5.009" localSheetId="2" hidden="1">'[11]Principal Statement'!#REF!</definedName>
    <definedName name="PRNT_5.009" localSheetId="1" hidden="1">'[11]Principal Statement'!#REF!</definedName>
    <definedName name="PRNT_5.009" hidden="1">'[11]Principal Statement'!#REF!</definedName>
    <definedName name="PRNT_5.013" localSheetId="2" hidden="1">'[11]Principal Statement'!#REF!</definedName>
    <definedName name="PRNT_5.013" localSheetId="1" hidden="1">'[11]Principal Statement'!#REF!</definedName>
    <definedName name="PRNT_5.013" hidden="1">'[11]Principal Statement'!#REF!</definedName>
    <definedName name="PRNT_5.014" localSheetId="2" hidden="1">'[11]Principal Statement'!#REF!</definedName>
    <definedName name="PRNT_5.014" localSheetId="1" hidden="1">'[11]Principal Statement'!#REF!</definedName>
    <definedName name="PRNT_5.014" hidden="1">'[11]Principal Statement'!#REF!</definedName>
    <definedName name="PRNT_5.015" localSheetId="2" hidden="1">'[11]Principal Statement'!#REF!</definedName>
    <definedName name="PRNT_5.015" localSheetId="1" hidden="1">'[11]Principal Statement'!#REF!</definedName>
    <definedName name="PRNT_5.015" hidden="1">'[11]Principal Statement'!#REF!</definedName>
    <definedName name="PRNT_5.034" hidden="1">'[17]Principal Statement 05'!$B$1131:$T$1142</definedName>
    <definedName name="PRNT_5.045" hidden="1">'[17]Principal Statement 05'!$B$1144:$T$1158</definedName>
    <definedName name="PRNT_5.046" hidden="1">'[17]Principal Statement 05'!$B$1146:$T$1151</definedName>
    <definedName name="PRNT_5.051" hidden="1">'[17]Principal Statement 05'!$B$1153:$T$1157</definedName>
    <definedName name="PRNT_5.055" hidden="1">'[17]Principal Statement 05'!$B$1160:$T$1163</definedName>
    <definedName name="PRNT_5.058" hidden="1">'[17]Principal Statement 05'!$B$1165:$T$1169</definedName>
    <definedName name="PRNT_5.062" hidden="1">'[17]Principal Statement 05'!$B$1171:$T$1180</definedName>
    <definedName name="PRNT_5.063" hidden="1">'[17]Principal Statement 05'!$B$1182:$T$1193</definedName>
    <definedName name="PRNT_5.074" hidden="1">'[17]Principal Statement 05'!$B$1195:$T$1198</definedName>
    <definedName name="PRNT_5.077" hidden="1">'[17]Principal Statement 05'!$B$1200:$T$1246</definedName>
    <definedName name="PRNT_AIDEC" localSheetId="2" hidden="1">#REF!</definedName>
    <definedName name="PRNT_AIDEC" localSheetId="1" hidden="1">#REF!</definedName>
    <definedName name="PRNT_AIDEC" hidden="1">#REF!</definedName>
    <definedName name="PRNT_AIT1" localSheetId="2" hidden="1">#REF!</definedName>
    <definedName name="PRNT_AIT1" localSheetId="1" hidden="1">#REF!</definedName>
    <definedName name="PRNT_AIT1" hidden="1">#REF!</definedName>
    <definedName name="PRNT_AIT2" localSheetId="2" hidden="1">#REF!</definedName>
    <definedName name="PRNT_AIT2" localSheetId="1" hidden="1">#REF!</definedName>
    <definedName name="PRNT_AIT2" hidden="1">#REF!</definedName>
    <definedName name="PRNT_AIT3" localSheetId="2" hidden="1">#REF!</definedName>
    <definedName name="PRNT_AIT3" localSheetId="1" hidden="1">#REF!</definedName>
    <definedName name="PRNT_AIT3" hidden="1">#REF!</definedName>
    <definedName name="PRNT_AIT4" localSheetId="2" hidden="1">#REF!</definedName>
    <definedName name="PRNT_AIT4" localSheetId="1" hidden="1">#REF!</definedName>
    <definedName name="PRNT_AIT4" hidden="1">#REF!</definedName>
    <definedName name="PRNT_AIT5" localSheetId="2" hidden="1">#REF!</definedName>
    <definedName name="PRNT_AIT5" localSheetId="1" hidden="1">#REF!</definedName>
    <definedName name="PRNT_AIT5" hidden="1">#REF!</definedName>
    <definedName name="PRNT_AIT6" localSheetId="2" hidden="1">#REF!</definedName>
    <definedName name="PRNT_AIT6" localSheetId="1" hidden="1">#REF!</definedName>
    <definedName name="PRNT_AIT6" hidden="1">#REF!</definedName>
    <definedName name="PRNT_T1ALL" localSheetId="2" hidden="1">#REF!</definedName>
    <definedName name="PRNT_T1ALL" localSheetId="1" hidden="1">#REF!</definedName>
    <definedName name="PRNT_T1ALL" hidden="1">#REF!</definedName>
    <definedName name="PRNT_T1FINAL" localSheetId="2" hidden="1">#REF!</definedName>
    <definedName name="PRNT_T1FINAL" localSheetId="1" hidden="1">#REF!</definedName>
    <definedName name="PRNT_T1FINAL" hidden="1">#REF!</definedName>
    <definedName name="PRNT_T1FORECAST" localSheetId="2" hidden="1">#REF!</definedName>
    <definedName name="PRNT_T1FORECAST" localSheetId="1" hidden="1">#REF!</definedName>
    <definedName name="PRNT_T1FORECAST" hidden="1">#REF!</definedName>
    <definedName name="PRNT_T1PROVISIONAL" localSheetId="2" hidden="1">#REF!</definedName>
    <definedName name="PRNT_T1PROVISIONAL" localSheetId="1" hidden="1">#REF!</definedName>
    <definedName name="PRNT_T1PROVISIONAL" hidden="1">#REF!</definedName>
    <definedName name="PRNT_T2ALL" localSheetId="2" hidden="1">#REF!</definedName>
    <definedName name="PRNT_T2ALL" localSheetId="1" hidden="1">#REF!</definedName>
    <definedName name="PRNT_T2ALL" hidden="1">#REF!</definedName>
    <definedName name="PRNT_T2FINAL" localSheetId="2" hidden="1">#REF!</definedName>
    <definedName name="PRNT_T2FINAL" localSheetId="1" hidden="1">#REF!</definedName>
    <definedName name="PRNT_T2FINAL" hidden="1">#REF!</definedName>
    <definedName name="PRNT_T2FORECAST" localSheetId="2" hidden="1">#REF!</definedName>
    <definedName name="PRNT_T2FORECAST" localSheetId="1" hidden="1">#REF!</definedName>
    <definedName name="PRNT_T2FORECAST" hidden="1">#REF!</definedName>
    <definedName name="PRNT_T2PROVISIONAL" localSheetId="2" hidden="1">#REF!</definedName>
    <definedName name="PRNT_T2PROVISIONAL" localSheetId="1" hidden="1">#REF!</definedName>
    <definedName name="PRNT_T2PROVISIONAL" hidden="1">#REF!</definedName>
    <definedName name="PRNT_T3FINAL" localSheetId="2" hidden="1">#REF!</definedName>
    <definedName name="PRNT_T3FINAL" localSheetId="1" hidden="1">#REF!</definedName>
    <definedName name="PRNT_T3FINAL" hidden="1">#REF!</definedName>
    <definedName name="PRNT_T3FORECAST" localSheetId="2" hidden="1">#REF!</definedName>
    <definedName name="PRNT_T3FORECAST" localSheetId="1" hidden="1">#REF!</definedName>
    <definedName name="PRNT_T3FORECAST" hidden="1">#REF!</definedName>
    <definedName name="PRNT_T3PROVISIONAL" localSheetId="2" hidden="1">#REF!</definedName>
    <definedName name="PRNT_T3PROVISIONAL" localSheetId="1" hidden="1">#REF!</definedName>
    <definedName name="PRNT_T3PROVISIONAL" hidden="1">#REF!</definedName>
    <definedName name="Property_data_sewerage">OFFSET([6]Property_data_sewerage!$B$2,0,0,COUNTA([6]Property_data_sewerage!$B:$B),COUNTA([6]Property_data_sewerage!$2:$2))</definedName>
    <definedName name="Property_data_water">OFFSET([6]Property_data_water!$B$2,0,0,COUNTA([6]Property_data_water!$B:$B),COUNTA([6]Property_data_water!$2:$2))</definedName>
    <definedName name="qwerty" localSheetId="2" hidden="1">{#N/A,#N/A,FALSE,"Assessment";#N/A,#N/A,FALSE,"Staffing";#N/A,#N/A,FALSE,"Hires";#N/A,#N/A,FALSE,"Assumptions"}</definedName>
    <definedName name="qwerty" localSheetId="1" hidden="1">{#N/A,#N/A,FALSE,"Assessment";#N/A,#N/A,FALSE,"Staffing";#N/A,#N/A,FALSE,"Hires";#N/A,#N/A,FALSE,"Assumptions"}</definedName>
    <definedName name="qwerty" hidden="1">{#N/A,#N/A,FALSE,"Assessment";#N/A,#N/A,FALSE,"Staffing";#N/A,#N/A,FALSE,"Hires";#N/A,#N/A,FALSE,"Assumptions"}</definedName>
    <definedName name="Renew_Admin_Comp">[14]Admin!$I$26</definedName>
    <definedName name="Renew_Admin_Out">[14]Admin!$I$27</definedName>
    <definedName name="Renew_Drink_Pump_Comp">[14]Drinking!$I$44</definedName>
    <definedName name="Renew_Drink_Pump_Out">[14]Drinking!$I$45</definedName>
    <definedName name="Renew_Drink_Treat_Comp">[14]Drinking!$I$47</definedName>
    <definedName name="Renew_Drink_Treat_Out">[14]Drinking!$I$48</definedName>
    <definedName name="Renew_Export_Admin_Comp">[14]Admin!$I$32</definedName>
    <definedName name="Renew_Export_Admin_Out">[14]Admin!$I$33</definedName>
    <definedName name="Renew_Export_Drink_Comp">[14]Drinking!$I$56</definedName>
    <definedName name="Renew_Export_Drink_Out">[14]Drinking!$I$57</definedName>
    <definedName name="Renew_Export_Heat_Admin_Comp">[14]Admin!$I$212</definedName>
    <definedName name="Renew_Export_Heat_Admin_Out">[14]Admin!$I$213</definedName>
    <definedName name="Renew_Export_Heat_CHP_Sludge_Comp">'[14]Sewage Sludge'!$I$230</definedName>
    <definedName name="Renew_Export_Heat_CHP_Sludge_Out">'[14]Sewage Sludge'!$I$231</definedName>
    <definedName name="Renew_Export_Heat_Drink_Comp">[14]Drinking!$I$312</definedName>
    <definedName name="Renew_Export_Heat_Drink_Out">[14]Drinking!$I$313</definedName>
    <definedName name="Renew_Export_Heat_Sewage_Comp">[14]Sewage!$I$209</definedName>
    <definedName name="Renew_Export_Heat_Sewage_Out">[14]Sewage!$I$210</definedName>
    <definedName name="Renew_Export_Heat_Sludge_Comp">'[14]Sewage Sludge'!$I$198</definedName>
    <definedName name="Renew_Export_Heat_Sludge_Out">'[14]Sewage Sludge'!$I$199</definedName>
    <definedName name="Renew_Export_Power_CHP_Sludge_Comp">'[14]Sewage Sludge'!$I$233</definedName>
    <definedName name="Renew_Export_Power_CHP_Sludge_Out">'[14]Sewage Sludge'!$I$234</definedName>
    <definedName name="Renew_Export_Sewage_Comp">[14]Sewage!$I$54</definedName>
    <definedName name="Renew_Export_Sewage_Out">[14]Sewage!$I$55</definedName>
    <definedName name="Renew_Export_Sludge_Comp">'[14]Sewage Sludge'!$I$26</definedName>
    <definedName name="Renew_Export_Sludge_Out">'[14]Sewage Sludge'!$I$27</definedName>
    <definedName name="Renew_Heat_Admin_Comp">[14]Admin!$I$209</definedName>
    <definedName name="Renew_Heat_Admin_Out">[14]Admin!$I$210</definedName>
    <definedName name="Renew_Heat_CHP_Comp">'[14]Sewage Sludge'!$I$221</definedName>
    <definedName name="Renew_Heat_CHP_Out">'[14]Sewage Sludge'!$I$222</definedName>
    <definedName name="Renew_Heat_Drink_Comp">[14]Drinking!$I$309</definedName>
    <definedName name="Renew_Heat_Drink_Out">[14]Drinking!$I$310</definedName>
    <definedName name="Renew_Heat_Sewage_Comp">[14]Sewage!$I$206</definedName>
    <definedName name="Renew_Heat_Sewage_Out">[14]Sewage!$I$207</definedName>
    <definedName name="Renew_Heat_Sludge_Comp">'[14]Sewage Sludge'!$I$195</definedName>
    <definedName name="Renew_Heat_Sludge_Out">'[14]Sewage Sludge'!$I$196</definedName>
    <definedName name="Renew_Power_CHP_Comp">'[14]Sewage Sludge'!$I$224</definedName>
    <definedName name="Renew_Power_CHP_Out">'[14]Sewage Sludge'!$I$225</definedName>
    <definedName name="Renew_Sewage_Pump_Comp">[14]Sewage!$I$42</definedName>
    <definedName name="Renew_Sewage_Pump_Out">[14]Sewage!$I$43</definedName>
    <definedName name="Renew_Sewage_Treat_Comp">[14]Sewage!$I$45</definedName>
    <definedName name="Renew_Sewage_Treat_Out">[14]Sewage!$I$46</definedName>
    <definedName name="Renew_Sludge_Comp">'[14]Sewage Sludge'!$I$20</definedName>
    <definedName name="Renew_Sludge_Out">'[14]Sewage Sludge'!$I$21</definedName>
    <definedName name="resources" localSheetId="2" hidden="1">{#N/A,#N/A,FALSE,"Assessment";#N/A,#N/A,FALSE,"Staffing";#N/A,#N/A,FALSE,"Hires";#N/A,#N/A,FALSE,"Assumptions"}</definedName>
    <definedName name="resources" localSheetId="1" hidden="1">{#N/A,#N/A,FALSE,"Assessment";#N/A,#N/A,FALSE,"Staffing";#N/A,#N/A,FALSE,"Hires";#N/A,#N/A,FALSE,"Assumptions"}</definedName>
    <definedName name="resources" hidden="1">{#N/A,#N/A,FALSE,"Assessment";#N/A,#N/A,FALSE,"Staffing";#N/A,#N/A,FALSE,"Hires";#N/A,#N/A,FALSE,"Assumptions"}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le" hidden="1">#N/A</definedName>
    <definedName name="Sales" hidden="1">#N/A</definedName>
    <definedName name="sda" localSheetId="2" hidden="1">{#N/A,#N/A,FALSE,"Assessment";#N/A,#N/A,FALSE,"Staffing";#N/A,#N/A,FALSE,"Hires";#N/A,#N/A,FALSE,"Assumptions"}</definedName>
    <definedName name="sda" localSheetId="1" hidden="1">{#N/A,#N/A,FALSE,"Assessment";#N/A,#N/A,FALSE,"Staffing";#N/A,#N/A,FALSE,"Hires";#N/A,#N/A,FALSE,"Assumptions"}</definedName>
    <definedName name="sda" hidden="1">{#N/A,#N/A,FALSE,"Assessment";#N/A,#N/A,FALSE,"Staffing";#N/A,#N/A,FALSE,"Hires";#N/A,#N/A,FALSE,"Assumptions"}</definedName>
    <definedName name="SDF" localSheetId="2" hidden="1">{#N/A,#N/A,FALSE,"Assessment";#N/A,#N/A,FALSE,"Staffing";#N/A,#N/A,FALSE,"Hires";#N/A,#N/A,FALSE,"Assumptions"}</definedName>
    <definedName name="SDF" localSheetId="1" hidden="1">{#N/A,#N/A,FALSE,"Assessment";#N/A,#N/A,FALSE,"Staffing";#N/A,#N/A,FALSE,"Hires";#N/A,#N/A,FALSE,"Assumptions"}</definedName>
    <definedName name="SDF" hidden="1">{#N/A,#N/A,FALSE,"Assessment";#N/A,#N/A,FALSE,"Staffing";#N/A,#N/A,FALSE,"Hires";#N/A,#N/A,FALSE,"Assumptions"}</definedName>
    <definedName name="sdfg" localSheetId="2" hidden="1">{"Volume Trends",#N/A,FALSE,"A"}</definedName>
    <definedName name="sdfg" localSheetId="1" hidden="1">{"Volume Trends",#N/A,FALSE,"A"}</definedName>
    <definedName name="sdfg" hidden="1">{"Volume Trends",#N/A,FALSE,"A"}</definedName>
    <definedName name="sedr" localSheetId="2" hidden="1">{#N/A,#N/A,FALSE,"Assessment";#N/A,#N/A,FALSE,"Staffing";#N/A,#N/A,FALSE,"Hires";#N/A,#N/A,FALSE,"Assumptions"}</definedName>
    <definedName name="sedr" localSheetId="1" hidden="1">{#N/A,#N/A,FALSE,"Assessment";#N/A,#N/A,FALSE,"Staffing";#N/A,#N/A,FALSE,"Hires";#N/A,#N/A,FALSE,"Assumptions"}</definedName>
    <definedName name="sedr" hidden="1">{#N/A,#N/A,FALSE,"Assessment";#N/A,#N/A,FALSE,"Staffing";#N/A,#N/A,FALSE,"Hires";#N/A,#N/A,FALSE,"Assumptions"}</definedName>
    <definedName name="SRATS">[19]Sheet1!$A$1:$T$3757</definedName>
    <definedName name="ss" localSheetId="2" hidden="1">{#N/A,#N/A,FALSE,"Assessment";#N/A,#N/A,FALSE,"Staffing";#N/A,#N/A,FALSE,"Hires";#N/A,#N/A,FALSE,"Assumptions"}</definedName>
    <definedName name="ss" localSheetId="1" hidden="1">{#N/A,#N/A,FALSE,"Assessment";#N/A,#N/A,FALSE,"Staffing";#N/A,#N/A,FALSE,"Hires";#N/A,#N/A,FALSE,"Assumptions"}</definedName>
    <definedName name="ss" hidden="1">{#N/A,#N/A,FALSE,"Assessment";#N/A,#N/A,FALSE,"Staffing";#N/A,#N/A,FALSE,"Hires";#N/A,#N/A,FALSE,"Assumptions"}</definedName>
    <definedName name="sss" localSheetId="2" hidden="1">{#N/A,#N/A,FALSE,"Assessment";#N/A,#N/A,FALSE,"Staffing";#N/A,#N/A,FALSE,"Hires";#N/A,#N/A,FALSE,"Assumptions"}</definedName>
    <definedName name="sss" localSheetId="1" hidden="1">{#N/A,#N/A,FALSE,"Assessment";#N/A,#N/A,FALSE,"Staffing";#N/A,#N/A,FALSE,"Hires";#N/A,#N/A,FALSE,"Assumptions"}</definedName>
    <definedName name="sss" hidden="1">{#N/A,#N/A,FALSE,"Assessment";#N/A,#N/A,FALSE,"Staffing";#N/A,#N/A,FALSE,"Hires";#N/A,#N/A,FALSE,"Assumptions"}</definedName>
    <definedName name="ssssss" localSheetId="2" hidden="1">{#N/A,#N/A,FALSE,"Assessment";#N/A,#N/A,FALSE,"Staffing";#N/A,#N/A,FALSE,"Hires";#N/A,#N/A,FALSE,"Assumptions"}</definedName>
    <definedName name="ssssss" localSheetId="1" hidden="1">{#N/A,#N/A,FALSE,"Assessment";#N/A,#N/A,FALSE,"Staffing";#N/A,#N/A,FALSE,"Hires";#N/A,#N/A,FALSE,"Assumptions"}</definedName>
    <definedName name="ssssss" hidden="1">{#N/A,#N/A,FALSE,"Assessment";#N/A,#N/A,FALSE,"Staffing";#N/A,#N/A,FALSE,"Hires";#N/A,#N/A,FALSE,"Assumptions"}</definedName>
    <definedName name="staffing2" localSheetId="2" hidden="1">{#N/A,#N/A,FALSE,"Assessment";#N/A,#N/A,FALSE,"Staffing";#N/A,#N/A,FALSE,"Hires";#N/A,#N/A,FALSE,"Assumptions"}</definedName>
    <definedName name="staffing2" localSheetId="1" hidden="1">{#N/A,#N/A,FALSE,"Assessment";#N/A,#N/A,FALSE,"Staffing";#N/A,#N/A,FALSE,"Hires";#N/A,#N/A,FALSE,"Assumptions"}</definedName>
    <definedName name="staffing2" hidden="1">{#N/A,#N/A,FALSE,"Assessment";#N/A,#N/A,FALSE,"Staffing";#N/A,#N/A,FALSE,"Hires";#N/A,#N/A,FALSE,"Assumptions"}</definedName>
    <definedName name="Staffing3" localSheetId="2" hidden="1">{#N/A,#N/A,FALSE,"Assessment";#N/A,#N/A,FALSE,"Staffing";#N/A,#N/A,FALSE,"Hires";#N/A,#N/A,FALSE,"Assumptions"}</definedName>
    <definedName name="Staffing3" localSheetId="1" hidden="1">{#N/A,#N/A,FALSE,"Assessment";#N/A,#N/A,FALSE,"Staffing";#N/A,#N/A,FALSE,"Hires";#N/A,#N/A,FALSE,"Assumptions"}</definedName>
    <definedName name="Staffing3" hidden="1">{#N/A,#N/A,FALSE,"Assessment";#N/A,#N/A,FALSE,"Staffing";#N/A,#N/A,FALSE,"Hires";#N/A,#N/A,FALSE,"Assumptions"}</definedName>
    <definedName name="staffing99" localSheetId="2" hidden="1">{#N/A,#N/A,FALSE,"Assessment";#N/A,#N/A,FALSE,"Staffing";#N/A,#N/A,FALSE,"Hires";#N/A,#N/A,FALSE,"Assumptions"}</definedName>
    <definedName name="staffing99" localSheetId="1" hidden="1">{#N/A,#N/A,FALSE,"Assessment";#N/A,#N/A,FALSE,"Staffing";#N/A,#N/A,FALSE,"Hires";#N/A,#N/A,FALSE,"Assumptions"}</definedName>
    <definedName name="staffing99" hidden="1">{#N/A,#N/A,FALSE,"Assessment";#N/A,#N/A,FALSE,"Staffing";#N/A,#N/A,FALSE,"Hires";#N/A,#N/A,FALSE,"Assumptions"}</definedName>
    <definedName name="staffing999" localSheetId="2" hidden="1">{#N/A,#N/A,FALSE,"Assessment";#N/A,#N/A,FALSE,"Staffing";#N/A,#N/A,FALSE,"Hires";#N/A,#N/A,FALSE,"Assumptions"}</definedName>
    <definedName name="staffing999" localSheetId="1" hidden="1">{#N/A,#N/A,FALSE,"Assessment";#N/A,#N/A,FALSE,"Staffing";#N/A,#N/A,FALSE,"Hires";#N/A,#N/A,FALSE,"Assumptions"}</definedName>
    <definedName name="staffing999" hidden="1">{#N/A,#N/A,FALSE,"Assessment";#N/A,#N/A,FALSE,"Staffing";#N/A,#N/A,FALSE,"Hires";#N/A,#N/A,FALSE,"Assumptions"}</definedName>
    <definedName name="strhg" localSheetId="2" hidden="1">{"C3-RegView   Board Report Data",#N/A,FALSE,"C3-RegView"}</definedName>
    <definedName name="strhg" localSheetId="1" hidden="1">{"C3-RegView   Board Report Data",#N/A,FALSE,"C3-RegView"}</definedName>
    <definedName name="strhg" hidden="1">{"C3-RegView   Board Report Data",#N/A,FALSE,"C3-RegView"}</definedName>
    <definedName name="SummaryTable" localSheetId="2">#REF!</definedName>
    <definedName name="SummaryTable" localSheetId="1">#REF!</definedName>
    <definedName name="SummaryTable">#REF!</definedName>
    <definedName name="SWHD_BULK_METER" localSheetId="2">#REF!</definedName>
    <definedName name="SWHD_BULK_METER" localSheetId="1">#REF!</definedName>
    <definedName name="SWHD_BULK_METER">#REF!</definedName>
    <definedName name="TariffList" comment="list of all current year tariffs to be modelled." localSheetId="2">OFFSET( [20]InpTariffs!$D$6, 1, 0, COUNTA( [20]InpTariffs!$D:$D ) - 1, 2 )</definedName>
    <definedName name="TariffList" comment="list of all current year tariffs to be modelled." localSheetId="1">OFFSET( [20]InpTariffs!$D$6, 1, 0, COUNTA( [20]InpTariffs!$D:$D ) - 1, 2 )</definedName>
    <definedName name="TariffList" comment="list of all current year tariffs to be modelled.">OFFSET( [20]InpTariffs!$D$6, 1, 0, COUNTA( [20]InpTariffs!$D:$D ) - 1, 2 )</definedName>
    <definedName name="Temp_2" localSheetId="2" hidden="1">{#N/A,#N/A,FALSE,"Assessment";#N/A,#N/A,FALSE,"Staffing";#N/A,#N/A,FALSE,"Hires";#N/A,#N/A,FALSE,"Assumptions"}</definedName>
    <definedName name="Temp_2" localSheetId="1" hidden="1">{#N/A,#N/A,FALSE,"Assessment";#N/A,#N/A,FALSE,"Staffing";#N/A,#N/A,FALSE,"Hires";#N/A,#N/A,FALSE,"Assumptions"}</definedName>
    <definedName name="Temp_2" hidden="1">{#N/A,#N/A,FALSE,"Assessment";#N/A,#N/A,FALSE,"Staffing";#N/A,#N/A,FALSE,"Hires";#N/A,#N/A,FALSE,"Assumptions"}</definedName>
    <definedName name="Temp_3" localSheetId="2" hidden="1">{#N/A,#N/A,FALSE,"Assessment";#N/A,#N/A,FALSE,"Staffing";#N/A,#N/A,FALSE,"Hires";#N/A,#N/A,FALSE,"Assumptions"}</definedName>
    <definedName name="Temp_3" localSheetId="1" hidden="1">{#N/A,#N/A,FALSE,"Assessment";#N/A,#N/A,FALSE,"Staffing";#N/A,#N/A,FALSE,"Hires";#N/A,#N/A,FALSE,"Assumptions"}</definedName>
    <definedName name="Temp_3" hidden="1">{#N/A,#N/A,FALSE,"Assessment";#N/A,#N/A,FALSE,"Staffing";#N/A,#N/A,FALSE,"Hires";#N/A,#N/A,FALSE,"Assumptions"}</definedName>
    <definedName name="test2" localSheetId="2" hidden="1">{"Segment Report",#N/A,FALSE,"Reports"}</definedName>
    <definedName name="test2" localSheetId="1" hidden="1">{"Segment Report",#N/A,FALSE,"Reports"}</definedName>
    <definedName name="test2" hidden="1">{"Segment Report",#N/A,FALSE,"Reports"}</definedName>
    <definedName name="TEST3" localSheetId="2" hidden="1">{"Segment Report",#N/A,FALSE,"Reports"}</definedName>
    <definedName name="TEST3" localSheetId="1" hidden="1">{"Segment Report",#N/A,FALSE,"Reports"}</definedName>
    <definedName name="TEST3" hidden="1">{"Segment Report",#N/A,FALSE,"Reports"}</definedName>
    <definedName name="TextRefCopyRangeCount" hidden="1">3</definedName>
    <definedName name="treeList" hidden="1">"10000000000000000000000000000000000000000000000000000000000000000000000000000000000000000000000000000000000000000000000000000000000000000000000000000000000000000000000000000000000000000000000000000000"</definedName>
    <definedName name="TTR" localSheetId="2">OFFSET(#REF!,0,0,COUNTA(#REF!),15)</definedName>
    <definedName name="TTR" localSheetId="1">OFFSET(#REF!,0,0,COUNTA(#REF!),15)</definedName>
    <definedName name="TTR">OFFSET(#REF!,0,0,COUNTA(#REF!),15)</definedName>
    <definedName name="VAL_LIST" hidden="1">[17]Data!$F$3:$F$19</definedName>
    <definedName name="vData">OFFSET('[4]&gt;5 Ml Wholesale'!$B$2,2,0,COUNTA('[4]&gt;5 Ml Wholesale'!$D:$D),2)</definedName>
    <definedName name="Volume_Drinking_Comp">[14]Drinking!$I$15</definedName>
    <definedName name="Volume_Drinking_Export">[14]Drinking!$I$19</definedName>
    <definedName name="Volume_Drinking_Out">[14]Drinking!$I$16</definedName>
    <definedName name="Volume_Wastewater_Comp">[14]Sewage!$I$17</definedName>
    <definedName name="Volume_Wastewater_FFT_Comp">[14]Sewage!$I$20</definedName>
    <definedName name="Volume_Wastewater_FFT_Out">[14]Sewage!$I$21</definedName>
    <definedName name="Volume_Wastewater_Out">[14]Sewage!$I$18</definedName>
    <definedName name="vvvv" localSheetId="2" hidden="1">{#N/A,#N/A,FALSE,"D9-NWWG";#N/A,#N/A,FALSE,"F2-WMG";#N/A,#N/A,FALSE,"F3-WWMG"}</definedName>
    <definedName name="vvvv" localSheetId="1" hidden="1">{#N/A,#N/A,FALSE,"D9-NWWG";#N/A,#N/A,FALSE,"F2-WMG";#N/A,#N/A,FALSE,"F3-WWMG"}</definedName>
    <definedName name="vvvv" hidden="1">{#N/A,#N/A,FALSE,"D9-NWWG";#N/A,#N/A,FALSE,"F2-WMG";#N/A,#N/A,FALSE,"F3-WWMG"}</definedName>
    <definedName name="WACI_WARNING" localSheetId="2" hidden="1">'[11]Principal Statement'!#REF!</definedName>
    <definedName name="WACI_WARNING" localSheetId="1" hidden="1">'[11]Principal Statement'!#REF!</definedName>
    <definedName name="WACI_WARNING" hidden="1">'[11]Principal Statement'!#REF!</definedName>
    <definedName name="WaterOnly" localSheetId="2">'[15]Chargeable Codes'!#REF!</definedName>
    <definedName name="WaterOnly" localSheetId="1">'[15]Chargeable Codes'!#REF!</definedName>
    <definedName name="WaterOnly">'[15]Chargeable Codes'!#REF!</definedName>
    <definedName name="WATERSURE" localSheetId="2">#REF!</definedName>
    <definedName name="WATERSURE" localSheetId="1">#REF!</definedName>
    <definedName name="WATERSURE">#REF!</definedName>
    <definedName name="WCumbria_2015">'[8]WRMP Values'!$A$120:$L$139</definedName>
    <definedName name="wda" localSheetId="2" hidden="1">{#N/A,#N/A,FALSE,"Assessment";#N/A,#N/A,FALSE,"Staffing";#N/A,#N/A,FALSE,"Hires";#N/A,#N/A,FALSE,"Assumptions"}</definedName>
    <definedName name="wda" localSheetId="1" hidden="1">{#N/A,#N/A,FALSE,"Assessment";#N/A,#N/A,FALSE,"Staffing";#N/A,#N/A,FALSE,"Hires";#N/A,#N/A,FALSE,"Assumptions"}</definedName>
    <definedName name="wda" hidden="1">{#N/A,#N/A,FALSE,"Assessment";#N/A,#N/A,FALSE,"Staffing";#N/A,#N/A,FALSE,"Hires";#N/A,#N/A,FALSE,"Assumptions"}</definedName>
    <definedName name="wdeaw" localSheetId="2" hidden="1">{#N/A,#N/A,FALSE,"Assessment";#N/A,#N/A,FALSE,"Staffing";#N/A,#N/A,FALSE,"Hires";#N/A,#N/A,FALSE,"Assumptions"}</definedName>
    <definedName name="wdeaw" localSheetId="1" hidden="1">{#N/A,#N/A,FALSE,"Assessment";#N/A,#N/A,FALSE,"Staffing";#N/A,#N/A,FALSE,"Hires";#N/A,#N/A,FALSE,"Assumptions"}</definedName>
    <definedName name="wdeaw" hidden="1">{#N/A,#N/A,FALSE,"Assessment";#N/A,#N/A,FALSE,"Staffing";#N/A,#N/A,FALSE,"Hires";#N/A,#N/A,FALSE,"Assumptions"}</definedName>
    <definedName name="wee" localSheetId="2" hidden="1">{#N/A,#N/A,FALSE,"Assessment";#N/A,#N/A,FALSE,"Staffing";#N/A,#N/A,FALSE,"Hires";#N/A,#N/A,FALSE,"Assumptions"}</definedName>
    <definedName name="wee" localSheetId="1" hidden="1">{#N/A,#N/A,FALSE,"Assessment";#N/A,#N/A,FALSE,"Staffing";#N/A,#N/A,FALSE,"Hires";#N/A,#N/A,FALSE,"Assumptions"}</definedName>
    <definedName name="wee" hidden="1">{#N/A,#N/A,FALSE,"Assessment";#N/A,#N/A,FALSE,"Staffing";#N/A,#N/A,FALSE,"Hires";#N/A,#N/A,FALSE,"Assumptions"}</definedName>
    <definedName name="Works">[21]NewData!$B$1</definedName>
    <definedName name="wrn.a.._.IRG." localSheetId="2"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wrn.a.._.IRG." localSheetId="1"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wrn.a.._.IRG." hidden="1">{#N/A,#N/A,FALSE,"D9-NWWG";"E4a_Summary_inc_Forecast",#N/A,FALSE,"E4a-Summary";"E4b_WS_inc_Forecast",#N/A,FALSE,"E4b-WS";"E4c-WWS_inc_Forecast",#N/A,FALSE,"E4c-WWS";"E4d_M&amp;G_inc_Forecast",#N/A,FALSE,"E4d-M&amp;G";#N/A,#N/A,FALSE,"E1-Ops";#N/A,#N/A,FALSE,"E4-WS1";#N/A,#N/A,FALSE,"E5-WS2";#N/A,#N/A,FALSE,"E6-WS3";#N/A,#N/A,FALSE,"F2-WSG";#N/A,#N/A,FALSE,"E7-WWS1";#N/A,#N/A,FALSE,"E8-WWS2";#N/A,#N/A,FALSE,"E9-WWS3";#N/A,#N/A,FALSE,"F3-WWSG"}</definedName>
    <definedName name="wrn.a.._.IRG._.Colours." localSheetId="2" hidden="1">{#N/A,#N/A,FALSE,"D9-NWWG";#N/A,#N/A,FALSE,"F2-WMG";#N/A,#N/A,FALSE,"F3-WWMG"}</definedName>
    <definedName name="wrn.a.._.IRG._.Colours." localSheetId="1" hidden="1">{#N/A,#N/A,FALSE,"D9-NWWG";#N/A,#N/A,FALSE,"F2-WMG";#N/A,#N/A,FALSE,"F3-WWMG"}</definedName>
    <definedName name="wrn.a.._.IRG._.Colours." hidden="1">{#N/A,#N/A,FALSE,"D9-NWWG";#N/A,#N/A,FALSE,"F2-WMG";#N/A,#N/A,FALSE,"F3-WWMG"}</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3" localSheetId="2" hidden="1">{#N/A,#N/A,FALSE,"Aging Summary";#N/A,#N/A,FALSE,"Ratio Analysis";#N/A,#N/A,FALSE,"Test 120 Day Accts";#N/A,#N/A,FALSE,"Tickmarks"}</definedName>
    <definedName name="wrn.Aging._.and._Trend._Analysis3" localSheetId="1" hidden="1">{#N/A,#N/A,FALSE,"Aging Summary";#N/A,#N/A,FALSE,"Ratio Analysis";#N/A,#N/A,FALSE,"Test 120 Day Accts";#N/A,#N/A,FALSE,"Tickmarks"}</definedName>
    <definedName name="wrn.Aging._.and._Trend._Analysis3" hidden="1">{#N/A,#N/A,FALSE,"Aging Summary";#N/A,#N/A,FALSE,"Ratio Analysis";#N/A,#N/A,FALSE,"Test 120 Day Accts";#N/A,#N/A,FALSE,"Tickmarks"}</definedName>
    <definedName name="wrn.Aging._and._.Trend._.Analysis.2" localSheetId="2" hidden="1">{#N/A,#N/A,FALSE,"Aging Summary";#N/A,#N/A,FALSE,"Ratio Analysis";#N/A,#N/A,FALSE,"Test 120 Day Accts";#N/A,#N/A,FALSE,"Tickmarks"}</definedName>
    <definedName name="wrn.Aging._and._.Trend._.Analysis.2" localSheetId="1"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ging._and._Trend._.Analisis3" localSheetId="2" hidden="1">{#N/A,#N/A,FALSE,"Aging Summary";#N/A,#N/A,FALSE,"Ratio Analysis";#N/A,#N/A,FALSE,"Test 120 Day Accts";#N/A,#N/A,FALSE,"Tickmarks"}</definedName>
    <definedName name="wrn.Aging._and._Trend._.Analisis3" localSheetId="1" hidden="1">{#N/A,#N/A,FALSE,"Aging Summary";#N/A,#N/A,FALSE,"Ratio Analysis";#N/A,#N/A,FALSE,"Test 120 Day Accts";#N/A,#N/A,FALSE,"Tickmarks"}</definedName>
    <definedName name="wrn.Aging._and._Trend._.Analisis3" hidden="1">{#N/A,#N/A,FALSE,"Aging Summary";#N/A,#N/A,FALSE,"Ratio Analysis";#N/A,#N/A,FALSE,"Test 120 Day Accts";#N/A,#N/A,FALSE,"Tickmarks"}</definedName>
    <definedName name="wrn.All." localSheetId="2" hidden="1">{"Client Assumptions",#N/A,TRUE,"Deal Shape - Client";"Accenture Assumptions",#N/A,TRUE,"Deal Shape - Accenture";"Gloassary",#N/A,TRUE,"Cost Explanations"}</definedName>
    <definedName name="wrn.All." localSheetId="1" hidden="1">{"Client Assumptions",#N/A,TRUE,"Deal Shape - Client";"Accenture Assumptions",#N/A,TRUE,"Deal Shape - Accenture";"Gloassary",#N/A,TRUE,"Cost Explanations"}</definedName>
    <definedName name="wrn.All." hidden="1">{"Client Assumptions",#N/A,TRUE,"Deal Shape - Client";"Accenture Assumptions",#N/A,TRUE,"Deal Shape - Accenture";"Gloassary",#N/A,TRUE,"Cost Explanations"}</definedName>
    <definedName name="wrn.all.2" localSheetId="2" hidden="1">{"Client Assumptions",#N/A,TRUE,"Deal Shape - Client";"Accenture Assumptions",#N/A,TRUE,"Deal Shape - Accenture";"Gloassary",#N/A,TRUE,"Cost Explanations"}</definedName>
    <definedName name="wrn.all.2" localSheetId="1" hidden="1">{"Client Assumptions",#N/A,TRUE,"Deal Shape - Client";"Accenture Assumptions",#N/A,TRUE,"Deal Shape - Accenture";"Gloassary",#N/A,TRUE,"Cost Explanations"}</definedName>
    <definedName name="wrn.all.2" hidden="1">{"Client Assumptions",#N/A,TRUE,"Deal Shape - Client";"Accenture Assumptions",#N/A,TRUE,"Deal Shape - Accenture";"Gloassary",#N/A,TRUE,"Cost Explanations"}</definedName>
    <definedName name="wrn.Business._.Case._.Assumptions." localSheetId="2" hidden="1">{"Client Assumptions",#N/A,TRUE,"Deal Shape - Client";"Accenture Assumptions",#N/A,TRUE,"Deal Shape - Accenture"}</definedName>
    <definedName name="wrn.Business._.Case._.Assumptions." localSheetId="1" hidden="1">{"Client Assumptions",#N/A,TRUE,"Deal Shape - Client";"Accenture Assumptions",#N/A,TRUE,"Deal Shape - Accenture"}</definedName>
    <definedName name="wrn.Business._.Case._.Assumptions." hidden="1">{"Client Assumptions",#N/A,TRUE,"Deal Shape - Client";"Accenture Assumptions",#N/A,TRUE,"Deal Shape - Accenture"}</definedName>
    <definedName name="wrn.c.._.PK._.Finance." localSheetId="2" hidden="1">{"A3-DivDirNWW_ClosedView",#N/A,FALSE,"A3-DivDirNWW";#N/A,#N/A,FALSE,"A4-DivDirNWW";#N/A,#N/A,FALSE,"B1-Co&amp;RegSum";#N/A,#N/A,FALSE,"C5-NWWRegView";#N/A,#N/A,FALSE,"H2-DivDirs2";#N/A,#N/A,FALSE,"C4-NorPro"}</definedName>
    <definedName name="wrn.c.._.PK._.Finance." localSheetId="1" hidden="1">{"A3-DivDirNWW_ClosedView",#N/A,FALSE,"A3-DivDirNWW";#N/A,#N/A,FALSE,"A4-DivDirNWW";#N/A,#N/A,FALSE,"B1-Co&amp;RegSum";#N/A,#N/A,FALSE,"C5-NWWRegView";#N/A,#N/A,FALSE,"H2-DivDirs2";#N/A,#N/A,FALSE,"C4-NorPro"}</definedName>
    <definedName name="wrn.c.._.PK._.Finance." hidden="1">{"A3-DivDirNWW_ClosedView",#N/A,FALSE,"A3-DivDirNWW";#N/A,#N/A,FALSE,"A4-DivDirNWW";#N/A,#N/A,FALSE,"B1-Co&amp;RegSum";#N/A,#N/A,FALSE,"C5-NWWRegView";#N/A,#N/A,FALSE,"H2-DivDirs2";#N/A,#N/A,FALSE,"C4-NorPro"}</definedName>
    <definedName name="wrn.Città." localSheetId="2" hidden="1">{#N/A,#N/A,FALSE,"Città XXX"}</definedName>
    <definedName name="wrn.Città." localSheetId="1" hidden="1">{#N/A,#N/A,FALSE,"Città XXX"}</definedName>
    <definedName name="wrn.Città." hidden="1">{#N/A,#N/A,FALSE,"Città XXX"}</definedName>
    <definedName name="wrn.Consolidato." localSheetId="2" hidden="1">{#N/A,#N/A,FALSE,"Consolidato"}</definedName>
    <definedName name="wrn.Consolidato." localSheetId="1" hidden="1">{#N/A,#N/A,FALSE,"Consolidato"}</definedName>
    <definedName name="wrn.Consolidato." hidden="1">{#N/A,#N/A,FALSE,"Consolidato"}</definedName>
    <definedName name="wrn.Executive._.Reports." localSheetId="2"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Financials." localSheetId="2" hidden="1">{#N/A,#N/A,FALSE,"Year";#N/A,#N/A,FALSE,"AC Fiscal Year";#N/A,#N/A,FALSE,"Financials By Line of Business";#N/A,#N/A,FALSE,"Line of Business Review";#N/A,#N/A,FALSE,"Activity Review";#N/A,#N/A,FALSE,"Financials By Custom Resource";#N/A,#N/A,FALSE,"Custom Resource Review"}</definedName>
    <definedName name="wrn.Financials." localSheetId="1"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GMC._.02_03." localSheetId="2" hidden="1">{"P&amp;L rec",#N/A,FALSE,"Sheet1";"Proposed recharges",#N/A,FALSE,"Sheet1"}</definedName>
    <definedName name="wrn.GMC._.02_03." localSheetId="1" hidden="1">{"P&amp;L rec",#N/A,FALSE,"Sheet1";"Proposed recharges",#N/A,FALSE,"Sheet1"}</definedName>
    <definedName name="wrn.GMC._.02_03." hidden="1">{"P&amp;L rec",#N/A,FALSE,"Sheet1";"Proposed recharges",#N/A,FALSE,"Sheet1"}</definedName>
    <definedName name="wrn.h.._.Overview._.Summary." localSheetId="2" hidden="1">{"K1-Overview1",#N/A,FALSE,"K1-Overview";"K1-Overview2",#N/A,FALSE,"K1-Overview";"K1-Overview3 BUD &amp; CUR",#N/A,FALSE,"K1-Overview"}</definedName>
    <definedName name="wrn.h.._.Overview._.Summary." localSheetId="1" hidden="1">{"K1-Overview1",#N/A,FALSE,"K1-Overview";"K1-Overview2",#N/A,FALSE,"K1-Overview";"K1-Overview3 BUD &amp; CUR",#N/A,FALSE,"K1-Overview"}</definedName>
    <definedName name="wrn.h.._.Overview._.Summary." hidden="1">{"K1-Overview1",#N/A,FALSE,"K1-Overview";"K1-Overview2",#N/A,FALSE,"K1-Overview";"K1-Overview3 BUD &amp; CUR",#N/A,FALSE,"K1-Overview"}</definedName>
    <definedName name="wrn.Holding." localSheetId="2" hidden="1">{#N/A,#N/A,FALSE,"Holding"}</definedName>
    <definedName name="wrn.Holding." localSheetId="1" hidden="1">{#N/A,#N/A,FALSE,"Holding"}</definedName>
    <definedName name="wrn.Holding." hidden="1">{#N/A,#N/A,FALSE,"Holding"}</definedName>
    <definedName name="wrn.i.._.NWW._.Board._.Report._.Data." localSheetId="2" hidden="1">{"C3-RegView   Board Report Data",#N/A,FALSE,"C3-RegView"}</definedName>
    <definedName name="wrn.i.._.NWW._.Board._.Report._.Data." localSheetId="1" hidden="1">{"C3-RegView   Board Report Data",#N/A,FALSE,"C3-RegView"}</definedName>
    <definedName name="wrn.i.._.NWW._.Board._.Report._.Data." hidden="1">{"C3-RegView   Board Report Data",#N/A,FALSE,"C3-RegView"}</definedName>
    <definedName name="wrn.in" localSheetId="2" hidden="1">{#N/A,#N/A,FALSE,"Summary";#N/A,#N/A,FALSE,"Restruc";#N/A,#N/A,FALSE,"FV";#N/A,#N/A,FALSE,"Divestment";#N/A,#N/A,FALSE,"Others"}</definedName>
    <definedName name="wrn.in" localSheetId="1" hidden="1">{#N/A,#N/A,FALSE,"Summary";#N/A,#N/A,FALSE,"Restruc";#N/A,#N/A,FALSE,"FV";#N/A,#N/A,FALSE,"Divestment";#N/A,#N/A,FALSE,"Others"}</definedName>
    <definedName name="wrn.in" hidden="1">{#N/A,#N/A,FALSE,"Summary";#N/A,#N/A,FALSE,"Restruc";#N/A,#N/A,FALSE,"FV";#N/A,#N/A,FALSE,"Divestment";#N/A,#N/A,FALSE,"Others"}</definedName>
    <definedName name="wrn.Insurance." localSheetId="2" hidden="1">{"Insurance",#N/A,FALSE,"Profitable Growth by Unit"}</definedName>
    <definedName name="wrn.Insurance." localSheetId="1" hidden="1">{"Insurance",#N/A,FALSE,"Profitable Growth by Unit"}</definedName>
    <definedName name="wrn.Insurance." hidden="1">{"Insurance",#N/A,FALSE,"Profitable Growth by Unit"}</definedName>
    <definedName name="wrn.INTEREST._.MODEL." localSheetId="2" hidden="1">{#N/A,#N/A,FALSE,"End Cash";#N/A,#N/A,FALSE,"AVG";#N/A,#N/A,FALSE,"Adj to Avg";#N/A,#N/A,FALSE,"Adjusted Average";#N/A,#N/A,FALSE,"Rates";#N/A,#N/A,FALSE,"P&amp;L Interest";#N/A,#N/A,FALSE,"Cash Interest"}</definedName>
    <definedName name="wrn.INTEREST._.MODEL." localSheetId="1" hidden="1">{#N/A,#N/A,FALSE,"End Cash";#N/A,#N/A,FALSE,"AVG";#N/A,#N/A,FALSE,"Adj to Avg";#N/A,#N/A,FALSE,"Adjusted Average";#N/A,#N/A,FALSE,"Rates";#N/A,#N/A,FALSE,"P&amp;L Interest";#N/A,#N/A,FALSE,"Cash Interest"}</definedName>
    <definedName name="wrn.INTEREST._.MODEL." hidden="1">{#N/A,#N/A,FALSE,"End Cash";#N/A,#N/A,FALSE,"AVG";#N/A,#N/A,FALSE,"Adj to Avg";#N/A,#N/A,FALSE,"Adjusted Average";#N/A,#N/A,FALSE,"Rates";#N/A,#N/A,FALSE,"P&amp;L Interest";#N/A,#N/A,FALSE,"Cash Interest"}</definedName>
    <definedName name="wrn.Ipotesi." localSheetId="2" hidden="1">{#N/A,#N/A,FALSE,"Ipotesi comuni"}</definedName>
    <definedName name="wrn.Ipotesi." localSheetId="1" hidden="1">{#N/A,#N/A,FALSE,"Ipotesi comuni"}</definedName>
    <definedName name="wrn.Ipotesi." hidden="1">{#N/A,#N/A,FALSE,"Ipotesi comuni"}</definedName>
    <definedName name="wrn.Jury." localSheetId="2" hidden="1">{#N/A,#N/A,FALSE,"Year";#N/A,#N/A,FALSE,"AC Fiscal Year";#N/A,#N/A,FALSE,"Hourly Rate By Activity";#N/A,#N/A,FALSE,"Hourly Rate By Custom Resource";#N/A,#N/A,FALSE,"Sensitivity Analysis";#N/A,#N/A,FALSE,"Overall Staffing Review"}</definedName>
    <definedName name="wrn.Jury." localSheetId="1"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Print._.Out._.1." localSheetId="2" hidden="1">{"Five Year",#N/A,FALSE,"Summary (2)";"Month 1 and Years",#N/A,FALSE,"Cash Budget"}</definedName>
    <definedName name="wrn.Print._.Out._.1." localSheetId="1" hidden="1">{"Five Year",#N/A,FALSE,"Summary (2)";"Month 1 and Years",#N/A,FALSE,"Cash Budget"}</definedName>
    <definedName name="wrn.Print._.Out._.1." hidden="1">{"Five Year",#N/A,FALSE,"Summary (2)";"Month 1 and Years",#N/A,FALSE,"Cash Budget"}</definedName>
    <definedName name="wrn.Print._.Output._.Sheets." localSheetId="2" hidden="1">{#N/A,#N/A,TRUE,"Data Key Results";#N/A,#N/A,TRUE,"CashFlow";#N/A,#N/A,TRUE,"Waterfall";#N/A,#N/A,TRUE,"ProfitLoss";#N/A,#N/A,TRUE,"Balance Sheet";#N/A,#N/A,TRUE,"Revenues";#N/A,#N/A,TRUE,"Expense";#N/A,#N/A,TRUE,"Capex"}</definedName>
    <definedName name="wrn.Print._.Output._.Sheets." localSheetId="1" hidden="1">{#N/A,#N/A,TRUE,"Data Key Results";#N/A,#N/A,TRUE,"CashFlow";#N/A,#N/A,TRUE,"Waterfall";#N/A,#N/A,TRUE,"ProfitLoss";#N/A,#N/A,TRUE,"Balance Sheet";#N/A,#N/A,TRUE,"Revenues";#N/A,#N/A,TRUE,"Expense";#N/A,#N/A,TRUE,"Capex"}</definedName>
    <definedName name="wrn.Print._.Output._.Sheets." hidden="1">{#N/A,#N/A,TRUE,"Data Key Results";#N/A,#N/A,TRUE,"CashFlow";#N/A,#N/A,TRUE,"Waterfall";#N/A,#N/A,TRUE,"ProfitLoss";#N/A,#N/A,TRUE,"Balance Sheet";#N/A,#N/A,TRUE,"Revenues";#N/A,#N/A,TRUE,"Expense";#N/A,#N/A,TRUE,"Capex"}</definedName>
    <definedName name="wrn.Print._Output._.Sheets.1" localSheetId="2" hidden="1">{#N/A,#N/A,TRUE,"Data Key Results";#N/A,#N/A,TRUE,"CashFlow";#N/A,#N/A,TRUE,"Waterfall";#N/A,#N/A,TRUE,"ProfitLoss";#N/A,#N/A,TRUE,"Balance Sheet";#N/A,#N/A,TRUE,"Revenues";#N/A,#N/A,TRUE,"Expense";#N/A,#N/A,TRUE,"Capex"}</definedName>
    <definedName name="wrn.Print._Output._.Sheets.1" localSheetId="1" hidden="1">{#N/A,#N/A,TRUE,"Data Key Results";#N/A,#N/A,TRUE,"CashFlow";#N/A,#N/A,TRUE,"Waterfall";#N/A,#N/A,TRUE,"ProfitLoss";#N/A,#N/A,TRUE,"Balance Sheet";#N/A,#N/A,TRUE,"Revenues";#N/A,#N/A,TRUE,"Expense";#N/A,#N/A,TRUE,"Capex"}</definedName>
    <definedName name="wrn.Print._Output._.Sheets.1" hidden="1">{#N/A,#N/A,TRUE,"Data Key Results";#N/A,#N/A,TRUE,"CashFlow";#N/A,#N/A,TRUE,"Waterfall";#N/A,#N/A,TRUE,"ProfitLoss";#N/A,#N/A,TRUE,"Balance Sheet";#N/A,#N/A,TRUE,"Revenues";#N/A,#N/A,TRUE,"Expense";#N/A,#N/A,TRUE,"Capex"}</definedName>
    <definedName name="wrn.Rate._.Reports." localSheetId="2" hidden="1">{#N/A,#N/A,FALSE,"Monthly Rate By Activity";#N/A,#N/A,FALSE,"Hourly Rate By Activity";#N/A,#N/A,FALSE,"Monthly Rate By Custom Resource";#N/A,#N/A,FALSE,"Hourly Rate By Custom Resource"}</definedName>
    <definedName name="wrn.Rate._.Reports." localSheetId="1"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ippert." localSheetId="2" hidden="1">{#N/A,#N/A,FALSE,"Year";#N/A,#N/A,FALSE,"AC Fiscal Year";#N/A,#N/A,FALSE,"Hourly Rate By Activity";#N/A,#N/A,FALSE,"Hourly Rate By Custom Resource";#N/A,#N/A,FALSE,"Line of Business Review";#N/A,#N/A,FALSE,"Assumptions";#N/A,#N/A,FALSE,"Sensitivity Analysis";#N/A,#N/A,FALSE,"Overall Staffing Review"}</definedName>
    <definedName name="wrn.Rippert." localSheetId="1"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Segment._.Report." localSheetId="2" hidden="1">{"Segment Report",#N/A,FALSE,"Reports"}</definedName>
    <definedName name="wrn.Segment._.Report." localSheetId="1" hidden="1">{"Segment Report",#N/A,FALSE,"Reports"}</definedName>
    <definedName name="wrn.Segment._.Report." hidden="1">{"Segment Report",#N/A,FALSE,"Reports"}</definedName>
    <definedName name="wrn.Segment._.Report1." localSheetId="2" hidden="1">{"Segment Report",#N/A,FALSE,"Reports"}</definedName>
    <definedName name="wrn.Segment._.Report1." localSheetId="1" hidden="1">{"Segment Report",#N/A,FALSE,"Reports"}</definedName>
    <definedName name="wrn.Segment._.Report1." hidden="1">{"Segment Report",#N/A,FALSE,"Reports"}</definedName>
    <definedName name="wrn.Staffing." localSheetId="2" hidden="1">{#N/A,#N/A,FALSE,"Assessment";#N/A,#N/A,FALSE,"Staffing";#N/A,#N/A,FALSE,"Hires";#N/A,#N/A,FALSE,"Assumptions"}</definedName>
    <definedName name="wrn.Staffing." localSheetId="1" hidden="1">{#N/A,#N/A,FALSE,"Assessment";#N/A,#N/A,FALSE,"Staffing";#N/A,#N/A,FALSE,"Hires";#N/A,#N/A,FALSE,"Assumptions"}</definedName>
    <definedName name="wrn.Staffing." hidden="1">{#N/A,#N/A,FALSE,"Assessment";#N/A,#N/A,FALSE,"Staffing";#N/A,#N/A,FALSE,"Hires";#N/A,#N/A,FALSE,"Assumptions"}</definedName>
    <definedName name="wrn.Staffing._.Inputs." localSheetId="2" hidden="1">{#N/A,#N/A,FALSE,"Overall Staffing Review";#N/A,#N/A,FALSE,"Detailed Resource Mix Review";#N/A,#N/A,FALSE,"Detailed Pyramid Review";#N/A,#N/A,FALSE,"Hours By Activity";#N/A,#N/A,FALSE,"Hours By Custom Resource"}</definedName>
    <definedName name="wrn.Staffing._.Inputs." localSheetId="1"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1" localSheetId="2" hidden="1">{#N/A,#N/A,FALSE,"Assessment";#N/A,#N/A,FALSE,"Staffing";#N/A,#N/A,FALSE,"Hires";#N/A,#N/A,FALSE,"Assumptions"}</definedName>
    <definedName name="wrn.Staffing1" localSheetId="1" hidden="1">{#N/A,#N/A,FALSE,"Assessment";#N/A,#N/A,FALSE,"Staffing";#N/A,#N/A,FALSE,"Hires";#N/A,#N/A,FALSE,"Assumptions"}</definedName>
    <definedName name="wrn.Staffing1" hidden="1">{#N/A,#N/A,FALSE,"Assessment";#N/A,#N/A,FALSE,"Staffing";#N/A,#N/A,FALSE,"Hires";#N/A,#N/A,FALSE,"Assumptions"}</definedName>
    <definedName name="wrn.Supplemental._.Information." localSheetId="2" hidden="1">{#N/A,#N/A,FALSE,"Assumptions";#N/A,#N/A,FALSE,"DNP Expense Summary";#N/A,#N/A,FALSE,"Sensitivity Analysis"}</definedName>
    <definedName name="wrn.Supplemental._.Information." localSheetId="1" hidden="1">{#N/A,#N/A,FALSE,"Assumptions";#N/A,#N/A,FALSE,"DNP Expense Summary";#N/A,#N/A,FALSE,"Sensitivity Analysis"}</definedName>
    <definedName name="wrn.Supplemental._.Information." hidden="1">{#N/A,#N/A,FALSE,"Assumptions";#N/A,#N/A,FALSE,"DNP Expense Summary";#N/A,#N/A,FALSE,"Sensitivity Analysis"}</definedName>
    <definedName name="wrn.Umeasured._.Segmentation." localSheetId="2" hidden="1">{"Unmeasured Segmentation",#N/A,FALSE,"A"}</definedName>
    <definedName name="wrn.Umeasured._.Segmentation." localSheetId="1" hidden="1">{"Unmeasured Segmentation",#N/A,FALSE,"A"}</definedName>
    <definedName name="wrn.Umeasured._.Segmentation." hidden="1">{"Unmeasured Segmentation",#N/A,FALSE,"A"}</definedName>
    <definedName name="wrn.Volume._.Trends." localSheetId="2" hidden="1">{"Volume Trends",#N/A,FALSE,"A"}</definedName>
    <definedName name="wrn.Volume._.Trends." localSheetId="1" hidden="1">{"Volume Trends",#N/A,FALSE,"A"}</definedName>
    <definedName name="wrn.Volume._.Trends." hidden="1">{"Volume Trends",#N/A,FALSE,"A"}</definedName>
    <definedName name="wrn.wpapers." localSheetId="2" hidden="1">{"bal",#N/A,FALSE,"working papers";"income",#N/A,FALSE,"working papers"}</definedName>
    <definedName name="wrn.wpapers." localSheetId="1" hidden="1">{"bal",#N/A,FALSE,"working papers";"income",#N/A,FALSE,"working papers"}</definedName>
    <definedName name="wrn.wpapers." hidden="1">{"bal",#N/A,FALSE,"working papers";"income",#N/A,FALSE,"working papers"}</definedName>
    <definedName name="x" localSheetId="2" hidden="1">{"Segment Report",#N/A,FALSE,"Reports"}</definedName>
    <definedName name="x" localSheetId="1" hidden="1">{"Segment Report",#N/A,FALSE,"Reports"}</definedName>
    <definedName name="x" hidden="1">{"Segment Report",#N/A,FALSE,"Reports"}</definedName>
    <definedName name="XFGZD" localSheetId="2" hidden="1">{#N/A,#N/A,FALSE,"Assessment";#N/A,#N/A,FALSE,"Staffing";#N/A,#N/A,FALSE,"Hires";#N/A,#N/A,FALSE,"Assumptions"}</definedName>
    <definedName name="XFGZD" localSheetId="1" hidden="1">{#N/A,#N/A,FALSE,"Assessment";#N/A,#N/A,FALSE,"Staffing";#N/A,#N/A,FALSE,"Hires";#N/A,#N/A,FALSE,"Assumptions"}</definedName>
    <definedName name="XFGZD" hidden="1">{#N/A,#N/A,FALSE,"Assessment";#N/A,#N/A,FALSE,"Staffing";#N/A,#N/A,FALSE,"Hires";#N/A,#N/A,FALSE,"Assumptions"}</definedName>
    <definedName name="XL_DEFAULTS" hidden="1">[17]Data!$A$21:$A$57</definedName>
    <definedName name="Year">OFFSET([6]Property_data_water!$B$2,0,0,1,COUNTA([6]Property_data_water!$2:$2))</definedName>
    <definedName name="Year_sewerage">OFFSET([6]Property_data_sewerage!$B$2,0,0,1,COUNTA([6]Property_data_sewerage!$2:$2))</definedName>
    <definedName name="Year_water">OFFSET([6]Property_data_water!$B$2,0,0,1,COUNTA([6]Property_data_water!$2:$2))</definedName>
    <definedName name="YearChoice" localSheetId="2">'[8]WRMP Values'!#REF!</definedName>
    <definedName name="YearChoice" localSheetId="1">'[8]WRMP Values'!#REF!</definedName>
    <definedName name="YearChoice">'[8]WRMP Values'!#REF!</definedName>
    <definedName name="Yes">'[14]Conversion components'!$C$949</definedName>
    <definedName name="ytrewq" localSheetId="2" hidden="1">{#N/A,#N/A,FALSE,"Assessment";#N/A,#N/A,FALSE,"Staffing";#N/A,#N/A,FALSE,"Hires";#N/A,#N/A,FALSE,"Assumptions"}</definedName>
    <definedName name="ytrewq" localSheetId="1" hidden="1">{#N/A,#N/A,FALSE,"Assessment";#N/A,#N/A,FALSE,"Staffing";#N/A,#N/A,FALSE,"Hires";#N/A,#N/A,FALSE,"Assumptions"}</definedName>
    <definedName name="ytrewq" hidden="1">{#N/A,#N/A,FALSE,"Assessment";#N/A,#N/A,FALSE,"Staffing";#N/A,#N/A,FALSE,"Hires";#N/A,#N/A,FALSE,"Assumptions"}</definedName>
    <definedName name="yty" localSheetId="2" hidden="1">{"Unmeasured Segmentation",#N/A,FALSE,"A"}</definedName>
    <definedName name="yty" localSheetId="1" hidden="1">{"Unmeasured Segmentation",#N/A,FALSE,"A"}</definedName>
    <definedName name="yty" hidden="1">{"Unmeasured Segmentation",#N/A,FALSE,"A"}</definedName>
    <definedName name="z" localSheetId="2" hidden="1">{#N/A,#N/A,FALSE,"Assessment";#N/A,#N/A,FALSE,"Staffing";#N/A,#N/A,FALSE,"Hires";#N/A,#N/A,FALSE,"Assumptions"}</definedName>
    <definedName name="z" localSheetId="1" hidden="1">{#N/A,#N/A,FALSE,"Assessment";#N/A,#N/A,FALSE,"Staffing";#N/A,#N/A,FALSE,"Hires";#N/A,#N/A,FALSE,"Assumptions"}</definedName>
    <definedName name="z" hidden="1">{#N/A,#N/A,FALSE,"Assessment";#N/A,#N/A,FALSE,"Staffing";#N/A,#N/A,FALSE,"Hires";#N/A,#N/A,FALSE,"Assumptions"}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1" l="1"/>
  <c r="J44" i="11"/>
  <c r="J43" i="11"/>
  <c r="J42" i="11"/>
  <c r="J41" i="11"/>
  <c r="J40" i="11"/>
  <c r="J39" i="11"/>
  <c r="P38" i="11"/>
  <c r="J38" i="11"/>
  <c r="P37" i="11"/>
  <c r="U37" i="11" s="1"/>
  <c r="J37" i="11"/>
  <c r="P36" i="11"/>
  <c r="U36" i="11" s="1"/>
  <c r="J36" i="11"/>
  <c r="P35" i="11"/>
  <c r="U35" i="11" s="1"/>
  <c r="J35" i="11"/>
  <c r="R37" i="11"/>
  <c r="S37" i="11" s="1"/>
  <c r="P34" i="11"/>
  <c r="U34" i="11" s="1"/>
  <c r="J34" i="11"/>
  <c r="R36" i="11"/>
  <c r="S36" i="11" s="1"/>
  <c r="U33" i="11"/>
  <c r="J33" i="11"/>
  <c r="R35" i="11"/>
  <c r="U32" i="11"/>
  <c r="J32" i="11"/>
  <c r="R34" i="11"/>
  <c r="S34" i="11" s="1"/>
  <c r="J31" i="11"/>
  <c r="J30" i="11"/>
  <c r="J29" i="11"/>
  <c r="J28" i="11"/>
  <c r="J27" i="11"/>
  <c r="J26" i="11"/>
  <c r="J25" i="11"/>
  <c r="J24" i="11"/>
  <c r="J23" i="11"/>
  <c r="J22" i="11"/>
  <c r="J21" i="11"/>
  <c r="J20" i="11"/>
  <c r="J19" i="11"/>
  <c r="J18" i="11"/>
  <c r="J17" i="11"/>
  <c r="J16" i="11"/>
  <c r="Q15" i="11"/>
  <c r="J15" i="11"/>
  <c r="Q14" i="11"/>
  <c r="U14" i="11" s="1"/>
  <c r="J14" i="11"/>
  <c r="Q13" i="11"/>
  <c r="J13" i="11"/>
  <c r="F27" i="10"/>
  <c r="H26" i="10"/>
  <c r="R14" i="10"/>
  <c r="H25" i="10"/>
  <c r="H24" i="10"/>
  <c r="H23" i="10"/>
  <c r="F18" i="10"/>
  <c r="J17" i="10"/>
  <c r="H17" i="10"/>
  <c r="J16" i="10"/>
  <c r="H16" i="10"/>
  <c r="J15" i="10"/>
  <c r="H15" i="10"/>
  <c r="O14" i="10"/>
  <c r="Q14" i="10" s="1"/>
  <c r="J14" i="10"/>
  <c r="H14" i="10"/>
  <c r="R13" i="10"/>
  <c r="O13" i="10"/>
  <c r="Q13" i="10" s="1"/>
  <c r="J13" i="10"/>
  <c r="H13" i="10"/>
  <c r="O12" i="10"/>
  <c r="Q12" i="10" s="1"/>
  <c r="J12" i="10"/>
  <c r="H12" i="10"/>
  <c r="O11" i="10"/>
  <c r="Q11" i="10" s="1"/>
  <c r="J11" i="10"/>
  <c r="H11" i="10"/>
  <c r="O10" i="10"/>
  <c r="Q10" i="10" s="1"/>
  <c r="J10" i="10"/>
  <c r="H10" i="10"/>
  <c r="H18" i="10" s="1"/>
  <c r="U38" i="11" l="1"/>
  <c r="J45" i="11"/>
  <c r="G51" i="11" s="1"/>
  <c r="U15" i="11"/>
  <c r="U13" i="11"/>
  <c r="Q16" i="11"/>
  <c r="S35" i="11"/>
  <c r="U13" i="10"/>
  <c r="S13" i="10"/>
  <c r="U11" i="10"/>
  <c r="U14" i="10"/>
  <c r="S14" i="10"/>
  <c r="J18" i="10"/>
  <c r="G33" i="10" s="1"/>
  <c r="H27" i="10"/>
  <c r="D34" i="10" s="1"/>
  <c r="Q15" i="10"/>
  <c r="U10" i="10"/>
  <c r="U12" i="10"/>
  <c r="R12" i="10"/>
  <c r="S12" i="10" s="1"/>
  <c r="R11" i="10"/>
  <c r="S11" i="10" s="1"/>
  <c r="R10" i="10"/>
  <c r="S10" i="10" s="1"/>
  <c r="U16" i="11" l="1"/>
  <c r="F51" i="11" s="1"/>
  <c r="U15" i="10"/>
  <c r="F33" i="10" s="1"/>
  <c r="S15" i="10"/>
  <c r="I33" i="10"/>
  <c r="H33" i="10" l="1"/>
  <c r="J33" i="10" s="1"/>
  <c r="K33" i="10"/>
  <c r="R23" i="11" l="1"/>
  <c r="G13" i="11" l="1"/>
  <c r="H13" i="11" s="1"/>
  <c r="R32" i="11" l="1"/>
  <c r="S32" i="11" s="1"/>
  <c r="R22" i="11"/>
  <c r="R33" i="11"/>
  <c r="S33" i="11" s="1"/>
  <c r="S38" i="11" l="1"/>
  <c r="G26" i="11"/>
  <c r="H26" i="11" s="1"/>
  <c r="G27" i="11"/>
  <c r="H27" i="11" s="1"/>
  <c r="G30" i="11"/>
  <c r="H30" i="11" s="1"/>
  <c r="G40" i="11"/>
  <c r="H40" i="11" s="1"/>
  <c r="G29" i="11"/>
  <c r="H29" i="11" s="1"/>
  <c r="G43" i="11"/>
  <c r="H43" i="11" s="1"/>
  <c r="G44" i="11"/>
  <c r="H44" i="11" s="1"/>
  <c r="G23" i="11"/>
  <c r="H23" i="11" s="1"/>
  <c r="G32" i="11"/>
  <c r="H32" i="11" s="1"/>
  <c r="G24" i="11"/>
  <c r="H24" i="11" s="1"/>
  <c r="G20" i="11"/>
  <c r="H20" i="11" s="1"/>
  <c r="G35" i="11"/>
  <c r="H35" i="11" s="1"/>
  <c r="G15" i="11"/>
  <c r="H15" i="11" s="1"/>
  <c r="G18" i="11"/>
  <c r="H18" i="11" s="1"/>
  <c r="G19" i="11"/>
  <c r="H19" i="11" s="1"/>
  <c r="G28" i="11"/>
  <c r="H28" i="11" s="1"/>
  <c r="G34" i="11"/>
  <c r="H34" i="11" s="1"/>
  <c r="G21" i="11"/>
  <c r="H21" i="11" s="1"/>
  <c r="G25" i="11"/>
  <c r="H25" i="11" s="1"/>
  <c r="G17" i="11"/>
  <c r="H17" i="11" s="1"/>
  <c r="G22" i="11"/>
  <c r="H22" i="11" s="1"/>
  <c r="G39" i="11"/>
  <c r="H39" i="11" s="1"/>
  <c r="G38" i="11"/>
  <c r="H38" i="11" s="1"/>
  <c r="G16" i="11"/>
  <c r="H16" i="11" s="1"/>
  <c r="G14" i="11"/>
  <c r="H14" i="11" s="1"/>
  <c r="G41" i="11"/>
  <c r="H41" i="11" s="1"/>
  <c r="G33" i="11"/>
  <c r="H33" i="11" s="1"/>
  <c r="G37" i="11"/>
  <c r="H37" i="11" s="1"/>
  <c r="G31" i="11"/>
  <c r="H31" i="11" s="1"/>
  <c r="G42" i="11"/>
  <c r="H42" i="11" s="1"/>
  <c r="G36" i="11"/>
  <c r="H36" i="11" s="1"/>
  <c r="H45" i="11" l="1"/>
  <c r="I51" i="11" s="1"/>
  <c r="R25" i="11"/>
  <c r="R21" i="11"/>
  <c r="R20" i="11"/>
  <c r="R15" i="11" l="1"/>
  <c r="S15" i="11" s="1"/>
  <c r="R14" i="11"/>
  <c r="S14" i="11" s="1"/>
  <c r="R13" i="11"/>
  <c r="S13" i="11" s="1"/>
  <c r="S16" i="11" l="1"/>
  <c r="K51" i="11" s="1"/>
  <c r="H51" i="11" l="1"/>
  <c r="J51" i="11" s="1"/>
</calcChain>
</file>

<file path=xl/sharedStrings.xml><?xml version="1.0" encoding="utf-8"?>
<sst xmlns="http://schemas.openxmlformats.org/spreadsheetml/2006/main" count="266" uniqueCount="133">
  <si>
    <t>Guidance note on using this charge calculator</t>
  </si>
  <si>
    <t xml:space="preserve"> </t>
  </si>
  <si>
    <t>This workbook illustrates how we will calculate the bulk charge for a NAV site with a large user, trade effluent consent and/or a surface water drainage charge, where applicable. We hope that this will be a useful tool to help NAVs understand the ongoing charges they will be liable to pay at such sites.</t>
  </si>
  <si>
    <t>It isn't necessary to use this tool to calculate the ongoing volumetric charge for a site without a large user. This is because we charge such sites using the blended charge published in our 'bulk charges for NAVs' charges statement.</t>
  </si>
  <si>
    <t>Water</t>
  </si>
  <si>
    <t>Use the table 'End-user fixed charges' to input the number of plots of each type you expect there to be on the site. If you do not know the meter size of your non-household customers, then a best guess will suffice - meter size does not determine the level of the ongoing charge, as these charges are discounted 100% against the end-user charge.</t>
  </si>
  <si>
    <t>Note that large users will require at least two entries in this table: one to reflect the appropriate customer banding (Select 50, Select 180 etc) and at least one more to represent the meter size. Note that while some large users require more than one meter, this tool assumes one meter per customer for simplicity.</t>
  </si>
  <si>
    <t>We will also require NAVs to pay a meter standing charge for the bulk supply meter(s). Note that we don't charge for the installation of these meters. We recommend NAVs assume a bulk meter size of at least 100mm.</t>
  </si>
  <si>
    <t>Wastewater - foul sewerage charges</t>
  </si>
  <si>
    <t>Use the table 'Volumetric charges - foul' to input the number of plots of each type you expect there to be on the site. A Select sewerage customer discharges at least 50,000m3 of wastewater.</t>
  </si>
  <si>
    <t>Trade Effluent</t>
  </si>
  <si>
    <t>If there is a customer with a trade effluent consent on site, use the Trade Effluent Charges table to record the volume and strength of the discharge.  Volumes should be input against the Reception &amp; Conveyance charge element, or the Large User Reception &amp; Conveyance charge element if the discharge is greater than 50,000 Ml per year.  The chemical oxygen demand (COD) in mg/l and suspended solids in mg/l of the effluent should be recorded against the Biological Oxidation and Sludge Treatment and Disposal elements of the charging formula respectively.</t>
  </si>
  <si>
    <t>Wastewater - surface water and highways drainage charges</t>
  </si>
  <si>
    <t>We will charge for highways drainage whenever we provide any bulk supply wastewater service to a NAV site (either for foul sewerage or for surface water drainage).   We will charge for surface water where surface water from customer properties on a NAV's site drains to our network.</t>
  </si>
  <si>
    <t xml:space="preserve">Use the table 'Fixed charges - surface water and highways drainage' to calculate the surface water drainage charges due. </t>
  </si>
  <si>
    <t>NAVs should refer to our wholesale charges scheme to determine the correct surface water and highways drainage banding for their  non-household customers.</t>
  </si>
  <si>
    <t>If you have any comments or questions about the use of this tool, please let us know at:</t>
  </si>
  <si>
    <t>NAVenquiries@uuplc.co.uk</t>
  </si>
  <si>
    <t>END OF SHEET</t>
  </si>
  <si>
    <t>2026/27 bulk supply charge calculator for NAV sites - Water</t>
  </si>
  <si>
    <t>FIXED CHARGES</t>
  </si>
  <si>
    <t>VOLUMETRIC CHARGE</t>
  </si>
  <si>
    <t>End user fixed charges</t>
  </si>
  <si>
    <t>Charge multiplier</t>
  </si>
  <si>
    <t>NAV fixed charge</t>
  </si>
  <si>
    <t>NAV fixed charge payable</t>
  </si>
  <si>
    <t>Memo - wholesale charge</t>
  </si>
  <si>
    <t>Memo - Wholesale fixed charge payable</t>
  </si>
  <si>
    <t>Volumetric charges</t>
  </si>
  <si>
    <t>Number of customers</t>
  </si>
  <si>
    <t>Assumed consumption per customer</t>
  </si>
  <si>
    <t>Assumed total end-user consumption</t>
  </si>
  <si>
    <t>NAV volumetric charge</t>
  </si>
  <si>
    <t>Total NAV charge</t>
  </si>
  <si>
    <t>Memo - wholesale tariff</t>
  </si>
  <si>
    <t>Memo - end user wholesale charge</t>
  </si>
  <si>
    <t>Units</t>
  </si>
  <si>
    <t>nr</t>
  </si>
  <si>
    <t>£/customer</t>
  </si>
  <si>
    <t>£</t>
  </si>
  <si>
    <t>cust</t>
  </si>
  <si>
    <t>m3/cust</t>
  </si>
  <si>
    <t>m3</t>
  </si>
  <si>
    <t>£/m3</t>
  </si>
  <si>
    <t>Household standing charge (measured)</t>
  </si>
  <si>
    <t>Household</t>
  </si>
  <si>
    <t>NHH standing charge for meters 0 - 25mm</t>
  </si>
  <si>
    <t>Non-household</t>
  </si>
  <si>
    <t xml:space="preserve">NHH standing charge for meters &gt;25 - 50mm </t>
  </si>
  <si>
    <t>Select 50</t>
  </si>
  <si>
    <t xml:space="preserve">NHH standing charge for meters &gt;50 - 100mm </t>
  </si>
  <si>
    <t>Select 180</t>
  </si>
  <si>
    <t xml:space="preserve">NHH standing charge for meters &gt;100mm </t>
  </si>
  <si>
    <t>Select 750</t>
  </si>
  <si>
    <t>Select 50 user fixed charge</t>
  </si>
  <si>
    <t>Total / average</t>
  </si>
  <si>
    <t>Select 180 user fixed charge</t>
  </si>
  <si>
    <t>Select 750 user fixed charge</t>
  </si>
  <si>
    <t>Memo - NAV tariffs associated with end-user group - used to calculate weighted volumetric rate where there is large user on site</t>
  </si>
  <si>
    <t>Total</t>
  </si>
  <si>
    <t>Bulk meter charges</t>
  </si>
  <si>
    <t>Bulk meter charge</t>
  </si>
  <si>
    <t>£/meter</t>
  </si>
  <si>
    <t>Standard NAV rate (no large user)</t>
  </si>
  <si>
    <t>NAV SITE BULK CHARGE SUMMARY</t>
  </si>
  <si>
    <t>Total site NAV bulk charge</t>
  </si>
  <si>
    <t>Wholesale starting point - volumetric</t>
  </si>
  <si>
    <t>Wholesale starting point - fixed charge</t>
  </si>
  <si>
    <t>Volumetric discount</t>
  </si>
  <si>
    <t>Total discount</t>
  </si>
  <si>
    <t>%</t>
  </si>
  <si>
    <t>Bulk charge for NAVs</t>
  </si>
  <si>
    <t>2026/27 bulk supply charge calculator for NAV sites - Wastewater</t>
  </si>
  <si>
    <t>Pumping station flag (1 if site has wastewater pump)</t>
  </si>
  <si>
    <t>Meter flag (0 = charge on bulk meter, 1 = charge on end-user meter )</t>
  </si>
  <si>
    <t>TARIFF REFERENCE DATA</t>
  </si>
  <si>
    <t>Fixed charges - surface water and highways drainage</t>
  </si>
  <si>
    <t>Volumetric charges - foul sewerage</t>
  </si>
  <si>
    <t>NAV fixed charge - with pumping station</t>
  </si>
  <si>
    <t>Volumetric charge</t>
  </si>
  <si>
    <t>Volumetric charge - with pump</t>
  </si>
  <si>
    <t>Vol. charge based on end-user meter</t>
  </si>
  <si>
    <t>Vol. charge based on end-user meter - with pump</t>
  </si>
  <si>
    <t>Household - surface water and highways drainage</t>
  </si>
  <si>
    <t>Household - highways drainage only</t>
  </si>
  <si>
    <t>Surface water drainage: Band 1</t>
  </si>
  <si>
    <t>Select sewerage (large user)</t>
  </si>
  <si>
    <t>Household - surface water only</t>
  </si>
  <si>
    <t>Surface water drainage: Band 2</t>
  </si>
  <si>
    <t>Surface water drainage: Band 3</t>
  </si>
  <si>
    <t>Surface water drainage: Band 4</t>
  </si>
  <si>
    <t>Surface water drainage: Band 5</t>
  </si>
  <si>
    <t>Surface water drainage: Band 6</t>
  </si>
  <si>
    <t>Surface water drainage: Band 7</t>
  </si>
  <si>
    <t>Surface water drainage: Band 8</t>
  </si>
  <si>
    <t>Select</t>
  </si>
  <si>
    <t>Surface water drainage: Band 9</t>
  </si>
  <si>
    <t>Swimming pool*</t>
  </si>
  <si>
    <t>Swimming Pool</t>
  </si>
  <si>
    <t>Surface water drainage: Band 10</t>
  </si>
  <si>
    <t>* weightings for sites with a swimming pool will be reviewed on a case by case basis</t>
  </si>
  <si>
    <t>Surface water drainage: Band 11</t>
  </si>
  <si>
    <t>Standard rate (no large user)</t>
  </si>
  <si>
    <t>Surface water drainage: Band 12</t>
  </si>
  <si>
    <t>Surface water drainage: Band 13</t>
  </si>
  <si>
    <t>Trade Effluent charges</t>
  </si>
  <si>
    <t>Trade Effluent volume</t>
  </si>
  <si>
    <t>Strength</t>
  </si>
  <si>
    <t>Surface water drainage: Band 14</t>
  </si>
  <si>
    <t>Surface water drainage: Band 15</t>
  </si>
  <si>
    <t xml:space="preserve">Reception and conveyance </t>
  </si>
  <si>
    <t>Highways drainage: Band 1</t>
  </si>
  <si>
    <t>Reception and conveyance - large user (&gt; 50 Ml)</t>
  </si>
  <si>
    <t>Highways drainage: Band 2</t>
  </si>
  <si>
    <t>m3/year</t>
  </si>
  <si>
    <t>mg/l</t>
  </si>
  <si>
    <t>Preliminary and primary treatment</t>
  </si>
  <si>
    <t>Highways drainage: Band 3</t>
  </si>
  <si>
    <t>Biological treatment (volume related secondary treatment costs)</t>
  </si>
  <si>
    <t>Highways drainage: Band 4</t>
  </si>
  <si>
    <t xml:space="preserve">Biological oxidation (based on chemical oxygen demand of 350mg/l) </t>
  </si>
  <si>
    <t>Highways drainage: Band 5</t>
  </si>
  <si>
    <t xml:space="preserve">Sludge treatment and disposal (based on suspended solids of 230mg/l) </t>
  </si>
  <si>
    <t>Highways drainage: Band 6</t>
  </si>
  <si>
    <t>Highways drainage: Band 7</t>
  </si>
  <si>
    <t>Highways drainage: Band 8</t>
  </si>
  <si>
    <t>Highways drainage: Band 9</t>
  </si>
  <si>
    <t>Highways drainage: Band 10</t>
  </si>
  <si>
    <t>Highways drainage: Band 11</t>
  </si>
  <si>
    <t>Highways drainage: Band 12</t>
  </si>
  <si>
    <t>Highways drainage: Band 13</t>
  </si>
  <si>
    <t>Highways drainage: Band 14</t>
  </si>
  <si>
    <t>Highways drainage: Band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</si>
</sst>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_-;\-* #,##0_-;_-* &quot;-&quot;??_-;_-@_-"/>
    <numFmt numFmtId="166" formatCode="_-* #,##0.000_-;\-* #,##0.000_-;_-* &quot;-&quot;??_-;_-@_-"/>
    <numFmt numFmtId="167" formatCode="_-* #,##0.000_-;\-* #,##0.000_-;_-* &quot;-&quot;???_-;_-@_-"/>
    <numFmt numFmtId="168" formatCode="0.0%"/>
    <numFmt numFmtId="169" formatCode="_-* #,##0.0000_-;\-* #,##0.0000_-;_-* &quot;-&quot;??_-;_-@_-"/>
    <numFmt numFmtId="170" formatCode="_-* #,##0_-;\-* #,##0_-;_-* &quot;-&quot;????_-;_-@_-"/>
    <numFmt numFmtId="171" formatCode="dd\ mmm\ yy_);\(###0\);&quot;-  &quot;;&quot; &quot;@&quot; &quot;"/>
    <numFmt numFmtId="172" formatCode="#,##0.0000_);\(#,##0.0000\);&quot;-  &quot;;&quot; &quot;@&quot; &quot;"/>
  </numFmts>
  <fonts count="20">
    <font>
      <sz val="11"/>
      <color theme="1"/>
      <name val="Arial"/>
      <family val="2"/>
    </font>
    <font>
      <sz val="11"/>
      <color theme="1"/>
      <name val="Calibri"/>
      <family val="2"/>
      <scheme val="minor"/>
    </font>
    <font>
      <sz val="11"/>
      <color theme="1"/>
      <name val="Arial"/>
      <family val="2"/>
    </font>
    <font>
      <b/>
      <sz val="16"/>
      <color theme="0"/>
      <name val="Calibri"/>
      <family val="2"/>
      <scheme val="minor"/>
    </font>
    <font>
      <sz val="11"/>
      <color theme="1"/>
      <name val="Calibri"/>
      <family val="2"/>
      <scheme val="minor"/>
    </font>
    <font>
      <b/>
      <sz val="18"/>
      <color theme="0"/>
      <name val="Calibri"/>
      <family val="2"/>
      <scheme val="minor"/>
    </font>
    <font>
      <sz val="12"/>
      <color theme="0"/>
      <name val="Calibri"/>
      <family val="2"/>
      <scheme val="minor"/>
    </font>
    <font>
      <b/>
      <sz val="11"/>
      <color theme="1"/>
      <name val="Calibri"/>
      <family val="2"/>
      <scheme val="minor"/>
    </font>
    <font>
      <i/>
      <sz val="11"/>
      <color theme="1"/>
      <name val="Calibri"/>
      <family val="2"/>
      <scheme val="minor"/>
    </font>
    <font>
      <sz val="11"/>
      <color rgb="FF0070C0"/>
      <name val="Calibri"/>
      <family val="2"/>
      <scheme val="minor"/>
    </font>
    <font>
      <sz val="11"/>
      <name val="Calibri"/>
      <family val="2"/>
      <scheme val="minor"/>
    </font>
    <font>
      <i/>
      <sz val="11"/>
      <name val="Calibri"/>
      <family val="2"/>
      <scheme val="minor"/>
    </font>
    <font>
      <sz val="16"/>
      <color theme="0"/>
      <name val="Calibri"/>
      <family val="2"/>
      <scheme val="minor"/>
    </font>
    <font>
      <b/>
      <sz val="12"/>
      <color theme="0"/>
      <name val="Calibri"/>
      <family val="2"/>
      <scheme val="minor"/>
    </font>
    <font>
      <b/>
      <i/>
      <sz val="11"/>
      <color theme="1"/>
      <name val="Calibri"/>
      <family val="2"/>
      <scheme val="minor"/>
    </font>
    <font>
      <b/>
      <i/>
      <sz val="11"/>
      <name val="Calibri"/>
      <family val="2"/>
      <scheme val="minor"/>
    </font>
    <font>
      <b/>
      <sz val="11"/>
      <color rgb="FF0070C0"/>
      <name val="Calibri"/>
      <family val="2"/>
      <scheme val="minor"/>
    </font>
    <font>
      <sz val="10"/>
      <color theme="1"/>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024E43"/>
        <bgColor indexed="64"/>
      </patternFill>
    </fill>
    <fill>
      <patternFill patternType="solid">
        <fgColor rgb="FFFFFF99"/>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top/>
      <bottom style="hair">
        <color indexed="64"/>
      </bottom>
      <diagonal/>
    </border>
  </borders>
  <cellStyleXfs count="13">
    <xf numFmtId="0" fontId="0"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164" fontId="17" fillId="0" borderId="0" applyFont="0" applyFill="0" applyBorder="0" applyAlignment="0" applyProtection="0"/>
    <xf numFmtId="171" fontId="18" fillId="0" borderId="0" applyFont="0" applyFill="0" applyBorder="0" applyProtection="0">
      <alignment vertical="top"/>
    </xf>
    <xf numFmtId="172" fontId="17" fillId="0" borderId="0" applyFont="0" applyFill="0" applyBorder="0" applyProtection="0">
      <alignment vertical="top"/>
    </xf>
    <xf numFmtId="0" fontId="19" fillId="0" borderId="0" applyNumberFormat="0" applyFill="0" applyBorder="0" applyAlignment="0" applyProtection="0"/>
    <xf numFmtId="0" fontId="18" fillId="0" borderId="0"/>
    <xf numFmtId="0" fontId="2"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106">
    <xf numFmtId="0" fontId="0" fillId="0" borderId="0" xfId="0"/>
    <xf numFmtId="0" fontId="4" fillId="0" borderId="0" xfId="0" applyFont="1"/>
    <xf numFmtId="0" fontId="7" fillId="3" borderId="2" xfId="0" applyFont="1" applyFill="1" applyBorder="1" applyAlignment="1">
      <alignment horizontal="center" vertical="center" wrapText="1"/>
    </xf>
    <xf numFmtId="0" fontId="8" fillId="0" borderId="0" xfId="0" applyFont="1" applyAlignment="1">
      <alignment horizontal="center"/>
    </xf>
    <xf numFmtId="0" fontId="8" fillId="2" borderId="0" xfId="0" applyFont="1" applyFill="1" applyAlignment="1">
      <alignment horizontal="center"/>
    </xf>
    <xf numFmtId="164" fontId="10" fillId="0" borderId="1" xfId="0" applyNumberFormat="1" applyFont="1" applyBorder="1"/>
    <xf numFmtId="0" fontId="11" fillId="0" borderId="1" xfId="3" applyFont="1" applyBorder="1" applyAlignment="1">
      <alignment horizontal="center" vertical="center" wrapText="1"/>
    </xf>
    <xf numFmtId="0" fontId="7" fillId="0" borderId="6" xfId="0" applyFont="1" applyBorder="1"/>
    <xf numFmtId="165" fontId="7" fillId="0" borderId="6" xfId="0" applyNumberFormat="1" applyFont="1" applyBorder="1" applyAlignment="1">
      <alignment horizontal="right"/>
    </xf>
    <xf numFmtId="164" fontId="7" fillId="0" borderId="6" xfId="0" applyNumberFormat="1" applyFont="1" applyBorder="1" applyAlignment="1">
      <alignment horizontal="right"/>
    </xf>
    <xf numFmtId="165" fontId="7" fillId="0" borderId="6" xfId="0" applyNumberFormat="1" applyFont="1" applyBorder="1"/>
    <xf numFmtId="164" fontId="7" fillId="0" borderId="6" xfId="0" applyNumberFormat="1" applyFont="1" applyBorder="1"/>
    <xf numFmtId="0" fontId="7" fillId="0" borderId="0" xfId="0" applyFont="1"/>
    <xf numFmtId="0" fontId="7" fillId="2" borderId="0" xfId="0" applyFont="1" applyFill="1"/>
    <xf numFmtId="0" fontId="7" fillId="3" borderId="5" xfId="0" applyFont="1" applyFill="1" applyBorder="1" applyAlignment="1">
      <alignment horizontal="center" vertical="center" wrapText="1"/>
    </xf>
    <xf numFmtId="0" fontId="8" fillId="0" borderId="3"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0" xfId="0" applyFont="1" applyAlignment="1">
      <alignment wrapText="1"/>
    </xf>
    <xf numFmtId="165" fontId="12" fillId="4" borderId="0" xfId="1" applyNumberFormat="1" applyFont="1" applyFill="1"/>
    <xf numFmtId="165" fontId="3" fillId="4" borderId="0" xfId="1" applyNumberFormat="1" applyFont="1" applyFill="1"/>
    <xf numFmtId="165" fontId="3" fillId="4" borderId="0" xfId="1" applyNumberFormat="1" applyFont="1" applyFill="1" applyAlignment="1">
      <alignment horizontal="left"/>
    </xf>
    <xf numFmtId="165" fontId="5" fillId="4" borderId="0" xfId="1" applyNumberFormat="1" applyFont="1" applyFill="1"/>
    <xf numFmtId="165" fontId="5" fillId="4" borderId="0" xfId="1" applyNumberFormat="1" applyFont="1" applyFill="1" applyAlignment="1">
      <alignment horizontal="left"/>
    </xf>
    <xf numFmtId="165" fontId="6" fillId="4" borderId="0" xfId="1" applyNumberFormat="1" applyFont="1" applyFill="1"/>
    <xf numFmtId="165" fontId="13" fillId="4" borderId="0" xfId="1" applyNumberFormat="1" applyFont="1" applyFill="1" applyAlignment="1">
      <alignment horizontal="left"/>
    </xf>
    <xf numFmtId="0" fontId="8" fillId="0" borderId="3" xfId="3" applyFont="1" applyBorder="1" applyAlignment="1">
      <alignment horizontal="center"/>
    </xf>
    <xf numFmtId="164" fontId="9" fillId="0" borderId="1" xfId="0" applyNumberFormat="1" applyFont="1" applyBorder="1"/>
    <xf numFmtId="165" fontId="9" fillId="0" borderId="1" xfId="0" applyNumberFormat="1" applyFont="1" applyBorder="1"/>
    <xf numFmtId="165" fontId="9" fillId="0" borderId="1" xfId="1" applyNumberFormat="1" applyFont="1" applyBorder="1"/>
    <xf numFmtId="166" fontId="9" fillId="0" borderId="1" xfId="1" applyNumberFormat="1" applyFont="1" applyBorder="1"/>
    <xf numFmtId="166" fontId="7" fillId="0" borderId="6" xfId="0" applyNumberFormat="1" applyFont="1" applyBorder="1"/>
    <xf numFmtId="0" fontId="14" fillId="0" borderId="0" xfId="0" applyFont="1"/>
    <xf numFmtId="0" fontId="14" fillId="0" borderId="1" xfId="0" applyFont="1" applyBorder="1" applyAlignment="1">
      <alignment horizontal="center"/>
    </xf>
    <xf numFmtId="0" fontId="15" fillId="0" borderId="1" xfId="3" applyFont="1" applyBorder="1" applyAlignment="1">
      <alignment horizontal="center" vertical="center" wrapText="1"/>
    </xf>
    <xf numFmtId="0" fontId="14" fillId="0" borderId="3" xfId="3" applyFont="1" applyBorder="1" applyAlignment="1">
      <alignment horizontal="center"/>
    </xf>
    <xf numFmtId="0" fontId="7" fillId="5" borderId="1" xfId="0" applyFont="1" applyFill="1" applyBorder="1"/>
    <xf numFmtId="164" fontId="7" fillId="0" borderId="0" xfId="0" applyNumberFormat="1" applyFont="1"/>
    <xf numFmtId="165" fontId="10" fillId="5" borderId="1" xfId="1" applyNumberFormat="1" applyFont="1" applyFill="1" applyBorder="1"/>
    <xf numFmtId="166" fontId="9" fillId="0" borderId="1" xfId="1" applyNumberFormat="1" applyFont="1" applyFill="1" applyBorder="1"/>
    <xf numFmtId="0" fontId="7" fillId="0" borderId="1" xfId="0" applyFont="1" applyBorder="1"/>
    <xf numFmtId="164" fontId="16" fillId="0" borderId="1" xfId="0" applyNumberFormat="1" applyFont="1" applyBorder="1"/>
    <xf numFmtId="168" fontId="7" fillId="0" borderId="0" xfId="2" applyNumberFormat="1" applyFont="1"/>
    <xf numFmtId="166" fontId="16" fillId="0" borderId="1" xfId="1" applyNumberFormat="1" applyFont="1" applyBorder="1"/>
    <xf numFmtId="166" fontId="16" fillId="0" borderId="0" xfId="1" applyNumberFormat="1" applyFont="1" applyBorder="1"/>
    <xf numFmtId="166" fontId="16" fillId="0" borderId="10" xfId="1" applyNumberFormat="1" applyFont="1" applyBorder="1"/>
    <xf numFmtId="169" fontId="16" fillId="0" borderId="1" xfId="1" applyNumberFormat="1" applyFont="1" applyBorder="1"/>
    <xf numFmtId="0" fontId="15" fillId="0" borderId="3" xfId="3" applyFont="1" applyBorder="1" applyAlignment="1">
      <alignment horizontal="center" vertical="center" wrapText="1"/>
    </xf>
    <xf numFmtId="165" fontId="7" fillId="0" borderId="6" xfId="1" applyNumberFormat="1" applyFont="1" applyBorder="1"/>
    <xf numFmtId="0" fontId="7" fillId="0" borderId="0" xfId="0" applyFont="1" applyAlignment="1">
      <alignment horizontal="center"/>
    </xf>
    <xf numFmtId="0" fontId="7" fillId="0" borderId="9" xfId="0" applyFont="1" applyBorder="1"/>
    <xf numFmtId="0" fontId="7" fillId="0" borderId="9" xfId="0" applyFont="1" applyBorder="1" applyAlignment="1">
      <alignment vertical="top"/>
    </xf>
    <xf numFmtId="166" fontId="10" fillId="0" borderId="1" xfId="1" quotePrefix="1" applyNumberFormat="1" applyFont="1" applyBorder="1"/>
    <xf numFmtId="0" fontId="15" fillId="0" borderId="5" xfId="3" applyFont="1" applyBorder="1" applyAlignment="1">
      <alignment horizontal="center" vertical="center" wrapText="1"/>
    </xf>
    <xf numFmtId="0" fontId="15" fillId="0" borderId="2" xfId="3" applyFont="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center"/>
    </xf>
    <xf numFmtId="0" fontId="7"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xf numFmtId="0" fontId="1" fillId="2" borderId="0" xfId="0" applyFont="1" applyFill="1"/>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0" borderId="1" xfId="0" applyFont="1" applyBorder="1"/>
    <xf numFmtId="165" fontId="1" fillId="5" borderId="1" xfId="1" applyNumberFormat="1" applyFont="1" applyFill="1" applyBorder="1" applyAlignment="1">
      <alignment horizontal="center"/>
    </xf>
    <xf numFmtId="165" fontId="1" fillId="0" borderId="1" xfId="1" applyNumberFormat="1" applyFont="1" applyBorder="1"/>
    <xf numFmtId="166" fontId="1" fillId="0" borderId="1" xfId="1" applyNumberFormat="1" applyFont="1" applyBorder="1"/>
    <xf numFmtId="165" fontId="1" fillId="0" borderId="1" xfId="0" applyNumberFormat="1" applyFont="1" applyBorder="1"/>
    <xf numFmtId="9" fontId="1" fillId="0" borderId="0" xfId="2" applyFont="1"/>
    <xf numFmtId="167" fontId="1" fillId="0" borderId="0" xfId="0" applyNumberFormat="1" applyFont="1"/>
    <xf numFmtId="0" fontId="1" fillId="0" borderId="5" xfId="0" applyFont="1" applyBorder="1"/>
    <xf numFmtId="0" fontId="1" fillId="0" borderId="9" xfId="0" applyFont="1" applyBorder="1"/>
    <xf numFmtId="165" fontId="1" fillId="0" borderId="0" xfId="1" applyNumberFormat="1" applyFont="1"/>
    <xf numFmtId="0" fontId="1" fillId="5" borderId="1" xfId="0" applyFont="1" applyFill="1" applyBorder="1" applyAlignment="1">
      <alignment horizontal="center"/>
    </xf>
    <xf numFmtId="166" fontId="1" fillId="0" borderId="5" xfId="1" applyNumberFormat="1" applyFont="1" applyBorder="1"/>
    <xf numFmtId="168" fontId="1" fillId="0" borderId="2" xfId="2" applyNumberFormat="1" applyFont="1" applyBorder="1" applyAlignment="1">
      <alignment horizontal="center"/>
    </xf>
    <xf numFmtId="165" fontId="1" fillId="0" borderId="0" xfId="0" applyNumberFormat="1" applyFont="1"/>
    <xf numFmtId="167" fontId="1" fillId="2" borderId="0" xfId="0" applyNumberFormat="1" applyFont="1" applyFill="1"/>
    <xf numFmtId="164" fontId="1" fillId="0" borderId="1" xfId="0" applyNumberFormat="1" applyFont="1" applyBorder="1"/>
    <xf numFmtId="0" fontId="8" fillId="0" borderId="0" xfId="0" applyFont="1"/>
    <xf numFmtId="0" fontId="1" fillId="0" borderId="2" xfId="0" applyFont="1" applyBorder="1"/>
    <xf numFmtId="165" fontId="1" fillId="5" borderId="5" xfId="1" applyNumberFormat="1" applyFont="1" applyFill="1" applyBorder="1"/>
    <xf numFmtId="0" fontId="1" fillId="2" borderId="1" xfId="0" applyFont="1" applyFill="1" applyBorder="1"/>
    <xf numFmtId="170" fontId="1" fillId="0" borderId="1" xfId="0" applyNumberFormat="1" applyFont="1" applyBorder="1"/>
    <xf numFmtId="165" fontId="1" fillId="0" borderId="5" xfId="1" applyNumberFormat="1" applyFont="1" applyFill="1" applyBorder="1"/>
    <xf numFmtId="0" fontId="1" fillId="5" borderId="4" xfId="0" applyFont="1" applyFill="1" applyBorder="1"/>
    <xf numFmtId="0" fontId="1" fillId="0" borderId="15" xfId="0" applyFont="1" applyBorder="1"/>
    <xf numFmtId="0" fontId="1" fillId="0" borderId="16" xfId="0" applyFont="1" applyBorder="1"/>
    <xf numFmtId="0" fontId="1" fillId="5" borderId="1" xfId="0" applyFont="1" applyFill="1" applyBorder="1"/>
    <xf numFmtId="169" fontId="9" fillId="0" borderId="1" xfId="1" applyNumberFormat="1" applyFont="1" applyBorder="1"/>
    <xf numFmtId="0" fontId="1" fillId="0" borderId="0" xfId="0" applyFont="1" applyAlignment="1">
      <alignment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center"/>
    </xf>
    <xf numFmtId="168" fontId="1" fillId="0" borderId="1" xfId="2" applyNumberFormat="1" applyFont="1" applyBorder="1" applyAlignment="1">
      <alignment horizontal="center"/>
    </xf>
    <xf numFmtId="0" fontId="7" fillId="2" borderId="0" xfId="0" applyFont="1" applyFill="1" applyAlignment="1">
      <alignment horizontal="center"/>
    </xf>
    <xf numFmtId="0" fontId="7" fillId="3" borderId="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13">
    <cellStyle name="Comma" xfId="1" builtinId="3"/>
    <cellStyle name="Comma 2" xfId="10" xr:uid="{00000000-0005-0000-0000-000001000000}"/>
    <cellStyle name="Comma 3" xfId="4" xr:uid="{00000000-0005-0000-0000-000002000000}"/>
    <cellStyle name="DateShort" xfId="5" xr:uid="{00000000-0005-0000-0000-000003000000}"/>
    <cellStyle name="Factor" xfId="6" xr:uid="{00000000-0005-0000-0000-000004000000}"/>
    <cellStyle name="Hyperlink 2" xfId="7" xr:uid="{00000000-0005-0000-0000-000005000000}"/>
    <cellStyle name="Normal" xfId="0" builtinId="0"/>
    <cellStyle name="Normal 2" xfId="8" xr:uid="{00000000-0005-0000-0000-000007000000}"/>
    <cellStyle name="Normal 3" xfId="9" xr:uid="{00000000-0005-0000-0000-000008000000}"/>
    <cellStyle name="Normal 4" xfId="3" xr:uid="{00000000-0005-0000-0000-000009000000}"/>
    <cellStyle name="Normal 5" xfId="11" xr:uid="{00000000-0005-0000-0000-00000A000000}"/>
    <cellStyle name="Per cent" xfId="2" builtinId="5"/>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uugresdb40/Sales%20And%20Debt/Sales%200304/Month%2010/Flash/Sales%20flash%20report%20-%20January%202004.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Fs1gbn1fs018\junereturn$\Reg%20Reporting%202013\2%20-%20Performance%20Tables\Ww%20Explanatory%20Factors%20Spreadsheet\Full%20Year\2%20-%20Table,%20Performance%20&amp;%20Compliance%20Statement\v2%20CACI\WEF%20T13%2014%2015%2017b%2017c%2017d%2017f%202013%20v1.0%20170513%20FINAL.xls?B2F38481" TargetMode="External"/><Relationship Id="rId1" Type="http://schemas.openxmlformats.org/officeDocument/2006/relationships/externalLinkPath" Target="file:///\\B2F38481\WEF%20T13%2014%2015%2017b%2017c%2017d%2017f%202013%20v1.0%20170513%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amp;c$\Principal%20Statements\PS14\5.%20Principal%20statement\Principal%20Statement%20(UU%20Model)\PS14%20v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CB\Draft%20Business%20Plan%202003\Part%20C\DBP03%20-%20new%20CB%20comparison%20tabl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bubble/CCB/Draft%20Business%20Plan%202003/Part%20C/DBP03%20-%20new%20CB%20comparison%20tab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sf\Home\Desktop\GHG%20Accounting%202013%20copy\RR13%20Docs\2013%20Workbooks\CAWv7%20v5%2015.05.2013%20DB.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1gbn1fs018\junereturn$\Regulatory\Jr04\GHDB007\GHDB007%20Summar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amp;c$\PS05\Ps05nw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amp;c$\PS05\Old%20versions\PS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egulatory%20Contract%20and%20Interactions/June%20Return/JR15/Tables/RR16%20Workbook%20Draft%20For%20Contributors%20V4%20SL%202014093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ug-res-df09\t&amp;c$\My%20Documents\Meter%20sizes%20(charged)%200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CB\Draft%20Business%20Plan%202003\Part%20C\DBP03%20-%20new%20CB%20comparison%20tab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amp;C/Charges%20Submission%202020-2021/6.%20Wholesale%20models/Wholesale%20Charging%20Models/Wastewater%20model/Wastewater%20wholesale%20charges%20model%20202021%20v0.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June%20Return\Reg%20Reporting%202013\2%20-%20Performance%20Tables\Ww%20Explanatory%20Factors%20Spreadsheet\Full%20Year\2%20-%20Table,%20Performance%20&amp;%20Compliance%20Statement\v2%20CACI\WEF%20T13%2014%2015%2017b%2017c%2017d%2017f%202013%20v2.2%20090713%20-%20G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low/Company/UU/PHC%20Project/Void%20Property%20Cou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Mike\2016-17%20Charge%20Multipliers\Copy%20of%20NHH%20Consumption%2016-17%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ODE-A\United%20Utilities\MY%20DOCUMENTS\Cul-de-sac%20monitor\2005-06\Analysis%20Report_Jan%202006%20V1_3d%20MN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1gbn1fs002\June%20Return\Reg%20Reporting%202015\1%20-%20Performance%20Tables\Table%207%20-%20Water%20Properties%20&amp;%20Populations\Full%20Year\4%20-%20Supporting%20Information\Properties\Property%20numbers%20RR15%20v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1gbn1fs014\Regulatory%20Contract%20and%20Interactions\June%20Return\JR15\Serviceability\July%20Month%20End\FY15%20July%20Sewer%20Network%20Boa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low/UU/ST/Water%20Resource%20Team/Regulatory%20Reporting/Reg%20Reporting%202017/!Full%20Year%20(2016-2017)/WB%202016_2017%20NHH%20consump%20scenari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ode-a\United%20Utilities\1522%20-%20Unmeasured%20PHC\Other%20Documents\Project%20Docs\PHC%20Analysis%20Monthly%20Spreadsheets\Final%20Actual%20Method%20Spreadsheets\2012%2013%20Spreadsheets\PHC%20Analysis%20Spreadsheet%20July%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d anorak page"/>
      <sheetName val="Flash Report"/>
      <sheetName val="Miscellaneous Report"/>
      <sheetName val="Non Reg Report"/>
      <sheetName val="Total SAP download"/>
      <sheetName val="Miscellaneous SAP download"/>
      <sheetName val="Non reg SAP download"/>
      <sheetName val="Non reg billed analysis"/>
      <sheetName val="Billed budget"/>
      <sheetName val="Comparison to Sep 02"/>
      <sheetName val="Initiatives tracking report"/>
      <sheetName val="Reports"/>
      <sheetName val="Bal sht inputs"/>
      <sheetName val="from April 2010"/>
      <sheetName val="lookups"/>
      <sheetName val="lookup Sheet"/>
      <sheetName val="Cost Profile - Current Month"/>
      <sheetName val="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s"/>
      <sheetName val="Macro's"/>
      <sheetName val="Reports"/>
      <sheetName val="Table 13"/>
      <sheetName val="Table 15"/>
      <sheetName val="Table 17a"/>
      <sheetName val="Table 17b"/>
      <sheetName val="Table 17c"/>
      <sheetName val="Table 17d "/>
      <sheetName val="Table 17f"/>
      <sheetName val="PreviousYearData"/>
      <sheetName val="NewData"/>
      <sheetName val="Sanitary Consents &amp; OMS Codes"/>
      <sheetName val="SepticTank"/>
      <sheetName val="TankeredLoads"/>
      <sheetName val="TE Data"/>
      <sheetName val="PopData"/>
      <sheetName val="17b"/>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K Factors"/>
      <sheetName val="Principal Statement"/>
      <sheetName val="Formula sheet"/>
      <sheetName val="Support Tariff"/>
      <sheetName val="CCICS"/>
      <sheetName val="Tariff Check List"/>
      <sheetName val="Appendix 1"/>
      <sheetName val="Appendix 2"/>
      <sheetName val="Large User Tariffs"/>
      <sheetName val="Differential calculations"/>
      <sheetName val="AI calculations"/>
      <sheetName val="AI Property Data"/>
      <sheetName val="AI1"/>
      <sheetName val="AI2"/>
      <sheetName val="AI - Halcrow tables"/>
      <sheetName val="Forecasts"/>
      <sheetName val="RR13 T7"/>
      <sheetName val="RR13 T13"/>
      <sheetName val="RR13 T8"/>
      <sheetName val="RR13 T10"/>
      <sheetName val="RR13 T14"/>
      <sheetName val="Reg Accounts 2012-13"/>
      <sheetName val="PR09 Tables"/>
      <sheetName val="Average bills for Caro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 Cost Base"/>
      <sheetName val="98 Cost Base"/>
      <sheetName val="BP99"/>
      <sheetName val="C3I(new)"/>
      <sheetName val="C3J(new)"/>
      <sheetName val="Input DSM by DSM staff"/>
      <sheetName val="Picklists"/>
      <sheetName val="CAPEX"/>
      <sheetName val="Lists"/>
      <sheetName val="94_Cost_Base"/>
      <sheetName val="98_Cost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 Cost Base"/>
      <sheetName val="98 Cost Base"/>
      <sheetName val="BP99"/>
      <sheetName val="C3I(new)"/>
      <sheetName val="C3J(new)"/>
      <sheetName val="Lists"/>
    </sheetNames>
    <sheetDataSet>
      <sheetData sheetId="0"/>
      <sheetData sheetId="1"/>
      <sheetData sheetId="2"/>
      <sheetData sheetId="3"/>
      <sheetData sheetId="4"/>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page"/>
      <sheetName val="Guide"/>
      <sheetName val="Drinking"/>
      <sheetName val="Sewage"/>
      <sheetName val="Sewage Sludge"/>
      <sheetName val="Sludge_Guide"/>
      <sheetName val="Admin"/>
      <sheetName val="Transport"/>
      <sheetName val="Public transport"/>
      <sheetName val="Electricity details"/>
      <sheetName val="Outsourced operators"/>
      <sheetName val="Conversion components"/>
      <sheetName val="Outputs"/>
      <sheetName val="Calcs-Refrigerants"/>
    </sheetNames>
    <sheetDataSet>
      <sheetData sheetId="0"/>
      <sheetData sheetId="1" refreshError="1"/>
      <sheetData sheetId="2"/>
      <sheetData sheetId="3"/>
      <sheetData sheetId="4"/>
      <sheetData sheetId="5" refreshError="1"/>
      <sheetData sheetId="6"/>
      <sheetData sheetId="7"/>
      <sheetData sheetId="8" refreshError="1"/>
      <sheetData sheetId="9" refreshError="1"/>
      <sheetData sheetId="10"/>
      <sheetData sheetId="11" refreshError="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Filters"/>
      <sheetName val="Water only codes"/>
      <sheetName val="Chargeable Codes"/>
      <sheetName val="TEMPLATE"/>
      <sheetName val="010499 LIVE"/>
      <sheetName val="010400 LIVE"/>
      <sheetName val="010401 LIVE"/>
      <sheetName val="010402 LIVE"/>
      <sheetName val="010403 LIVE"/>
      <sheetName val="301103 LIVE"/>
      <sheetName val="010404 LIVE"/>
      <sheetName val="010499 EMPTY"/>
      <sheetName val="010400 EMPTY"/>
      <sheetName val="010401 EMPTY"/>
      <sheetName val="010402 EMPTY"/>
      <sheetName val="010403 EMPTY"/>
      <sheetName val="301103 EMPTY"/>
      <sheetName val="010404 EMPTY"/>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tatement"/>
      <sheetName val="Additional Information"/>
      <sheetName val="Differential calculations"/>
      <sheetName val="Data"/>
      <sheetName val="Differential calculations (2)"/>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 0304 Summary"/>
      <sheetName val="Differential summary"/>
      <sheetName val="PS03"/>
      <sheetName val="PS04"/>
      <sheetName val="Principal Statement 05"/>
      <sheetName val="New Differential - actual"/>
      <sheetName val="Formula sheet"/>
      <sheetName val="Annex 1"/>
      <sheetName val="Appendix 1"/>
      <sheetName val="Sheet2"/>
      <sheetName val="Appendix 2"/>
      <sheetName val="Meter Sizes Ave Year 03-04 Dan"/>
      <sheetName val="Large users fixed charges "/>
      <sheetName val="Volume data 2002-03"/>
      <sheetName val="Volume data 2003-04"/>
      <sheetName val="Large User Tariffs"/>
      <sheetName val="MUD calcs"/>
      <sheetName val="Average Bills"/>
      <sheetName val="New Differential - target"/>
      <sheetName val="Differential"/>
      <sheetName val="DB80 Input 031203"/>
      <sheetName val="Headroom25031129"/>
      <sheetName val="Headroom25031203"/>
      <sheetName val="Meter Sizes Ave Year 02-03 Mark"/>
      <sheetName val="Middle User Tariffs"/>
      <sheetName val="GHDB007 Summary"/>
      <sheetName val="GHDB007 Summary 0304"/>
      <sheetName val="TE Summary 02-03"/>
      <sheetName val="TE Strengths"/>
      <sheetName val="Large Users 02-03 Sales"/>
      <sheetName val="Large user 03-04 Sales"/>
      <sheetName val="Large Users 02-03"/>
      <sheetName val="Council Voids"/>
      <sheetName val="VGT"/>
      <sheetName val="DD"/>
      <sheetName val="OWC Data"/>
      <sheetName val="OWC Data 0304"/>
      <sheetName val="MenuSheet"/>
      <sheetName val="Large Users 03-04"/>
      <sheetName val="Users 50 - 100 ml 03-04"/>
      <sheetName val="Volumes from database"/>
      <sheetName val="Reconcilliation to sales"/>
      <sheetName val="Measured volumes 0304 summary"/>
      <sheetName val="Data"/>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R14 Comparison"/>
      <sheetName val="RR15 Summary"/>
      <sheetName val="RR15 Revised Summary"/>
      <sheetName val="Reliable Water Supply"/>
      <sheetName val="SOSI"/>
      <sheetName val="Leakage"/>
      <sheetName val="Water Effcncy"/>
      <sheetName val="Water quality"/>
      <sheetName val="Water outputs"/>
      <sheetName val="Metering"/>
      <sheetName val="Base Data Water props and pops"/>
      <sheetName val="Base Data Water Assets"/>
      <sheetName val="Base Data water balance"/>
      <sheetName val="Base Data outages"/>
      <sheetName val="Network performance"/>
      <sheetName val="Future flood risk"/>
      <sheetName val="Base data Sewe props and pops"/>
      <sheetName val="Base Data Sewerage Volumes"/>
      <sheetName val="WW protecting &amp; enhance the env"/>
      <sheetName val="Sewerage outputs"/>
      <sheetName val="Base &amp; Totex data WW"/>
      <sheetName val="Base &amp; Totex data large works"/>
      <sheetName val="Wastewater pollution index"/>
      <sheetName val="SIM &amp; VfM"/>
      <sheetName val="Customer support"/>
      <sheetName val="Base Data Customer complaints"/>
      <sheetName val="Customer service obligations"/>
      <sheetName val="Complaints CCW obligations "/>
      <sheetName val="Developer services"/>
      <sheetName val="Health and Safety obligations"/>
      <sheetName val="Greenhouse Gas &amp; Partnerships"/>
      <sheetName val="Capex Asset type"/>
      <sheetName val="Table 35 Totex water purpose"/>
      <sheetName val=" Capex water variance"/>
      <sheetName val="Totex sewer purpose"/>
      <sheetName val="Capex sewer variance"/>
      <sheetName val="W Totex by AMP6 purpose"/>
      <sheetName val="Ww Totex by AMP6 purpos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erage Year"/>
      <sheetName val="UCRCMETs"/>
      <sheetName val="SRAT Descriptions"/>
      <sheetName val="Working"/>
      <sheetName val="Sheet1"/>
      <sheetName val="Sheet2"/>
      <sheetName val="Monthly Summary"/>
      <sheetName val="BaselineSlipped"/>
      <sheetName val="Filters"/>
      <sheetName val="Chargeable Codes"/>
      <sheetName val="OPA"/>
      <sheetName val="User Interface"/>
      <sheetName val="FD04"/>
      <sheetName val="T10 calc"/>
      <sheetName val="T7"/>
      <sheetName val="Re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 Cost Base"/>
      <sheetName val="98 Cost Base"/>
      <sheetName val="BP99"/>
      <sheetName val="C3I(new)"/>
      <sheetName val="C3J(new)"/>
      <sheetName val="Lists"/>
      <sheetName val="3s guidance"/>
      <sheetName val="AppValidation"/>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TOC"/>
      <sheetName val="Library"/>
      <sheetName val="blank"/>
      <sheetName val="Checks"/>
      <sheetName val="InpSwitch"/>
      <sheetName val="InpTariffs"/>
      <sheetName val="InpInflation"/>
      <sheetName val="InpFin"/>
      <sheetName val="InpNonFin"/>
      <sheetName val="InpCM"/>
      <sheetName val="InpCost"/>
      <sheetName val="InpReturn"/>
      <sheetName val="InpFlow"/>
      <sheetName val="InpMogden"/>
      <sheetName val="InpStrength"/>
      <sheetName val="InpSelect"/>
      <sheetName val="InpSiteArea"/>
      <sheetName val="InpVolume"/>
      <sheetName val="InpMogVol"/>
      <sheetName val="CalcCostAdjust"/>
      <sheetName val="CalcSWHDSplit"/>
      <sheetName val="CalcMogCost"/>
      <sheetName val="CalcRCharge"/>
      <sheetName val="CalcSelect"/>
      <sheetName val="CalcFoul"/>
      <sheetName val="CalcStrength"/>
      <sheetName val="CalcFoulStrength"/>
      <sheetName val="CalcTEMin"/>
      <sheetName val="CalcTEMog"/>
      <sheetName val="CalcTECosts"/>
      <sheetName val="CalcSWHD"/>
      <sheetName val="OutpUn"/>
      <sheetName val="OutpTariff"/>
      <sheetName val="OutpChargesCom"/>
      <sheetName val="OutpRev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s"/>
      <sheetName val="Macro's"/>
      <sheetName val="Reports"/>
      <sheetName val="Table 13"/>
      <sheetName val="Table 15"/>
      <sheetName val="Table 17a"/>
      <sheetName val="Table 17b"/>
      <sheetName val="Table 17c"/>
      <sheetName val="Table 17d "/>
      <sheetName val="Table 17f"/>
      <sheetName val="PreviousYearData"/>
      <sheetName val="NewData"/>
      <sheetName val="Sanitary Consents &amp; OMS Codes"/>
      <sheetName val="SepticTank"/>
      <sheetName val="TankeredLoads"/>
      <sheetName val="TE Data"/>
      <sheetName val="PopData"/>
      <sheetName val="17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uchel CDS Details"/>
      <sheetName val="OVERVIEW"/>
      <sheetName val="Master"/>
      <sheetName val="Data Validation Chart"/>
      <sheetName val="ACORN"/>
      <sheetName val="Company PHC"/>
      <sheetName val="Regional PHCs"/>
      <sheetName val="Master Summary"/>
      <sheetName val="NB Report"/>
      <sheetName val="NB Report (Fixed)"/>
      <sheetName val="Parameters"/>
      <sheetName val="HDF Report"/>
      <sheetName val="Void Fac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ge Multiplier Workings"/>
      <sheetName val="NonPot Nonstandard"/>
      <sheetName val="Leakage Report"/>
      <sheetName val="NHH Consumption"/>
      <sheetName val="CMOS Volume"/>
      <sheetName val="&gt;5 Ml Wholesale"/>
      <sheetName val="Unread Meters"/>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ummary"/>
      <sheetName val="T1"/>
      <sheetName val="PPC Data"/>
      <sheetName val="PPC Chart"/>
      <sheetName val="Leak Perc Data"/>
      <sheetName val="Leak Perc Chart"/>
      <sheetName val="Leak Vol Data"/>
      <sheetName val="Leak Vol Chart"/>
      <sheetName val="T2"/>
      <sheetName val="T3"/>
      <sheetName val="T5"/>
      <sheetName val="T4"/>
      <sheetName val="T6"/>
      <sheetName val="T7"/>
      <sheetName val="T8"/>
      <sheetName val="T9"/>
      <sheetName val="T10"/>
      <sheetName val="T11"/>
      <sheetName val="T12"/>
      <sheetName val="F1"/>
      <sheetName val="F2"/>
      <sheetName val="F3"/>
      <sheetName val="F4"/>
      <sheetName val="F1 Leak"/>
      <sheetName val="F5"/>
      <sheetName val="F11"/>
      <sheetName val="F6"/>
      <sheetName val="F7"/>
      <sheetName val="F8"/>
      <sheetName val="F9"/>
      <sheetName val="F10"/>
      <sheetName val="Conc"/>
      <sheetName val="Appendix A"/>
      <sheetName val="Appendix B"/>
      <sheetName val="WeightingsPCC"/>
      <sheetName val="GraphData"/>
      <sheetName val="WeightingsPPC"/>
      <sheetName val="Occ"/>
      <sheetName val="CONSUMPTION"/>
      <sheetName val="Cons Sources"/>
      <sheetName val="Cons Archive"/>
      <sheetName val="2.PPC"/>
      <sheetName val="2.PPC monthly"/>
      <sheetName val="Metered Props"/>
      <sheetName val="2.PPC summary"/>
      <sheetName val="2.PPC b&amp;w"/>
      <sheetName val="2.PPC B&amp;W acorn"/>
      <sheetName val="2.PPC B&amp;W month"/>
      <sheetName val="1.PCC b&amp;w (calc)"/>
      <sheetName val="2.PPC Regional"/>
      <sheetName val="2.PPC pivots"/>
      <sheetName val="1.PCC pivot (calc)"/>
      <sheetName val="LEAKAGE"/>
      <sheetName val="3.Leakage calcs"/>
      <sheetName val="readme"/>
      <sheetName val="Data Flows"/>
      <sheetName val="Ranges"/>
      <sheetName val="Reporting Year"/>
    </sheetNames>
    <sheetDataSet>
      <sheetData sheetId="0"/>
      <sheetData sheetId="1"/>
      <sheetData sheetId="2"/>
      <sheetData sheetId="3"/>
      <sheetData sheetId="4" refreshError="1"/>
      <sheetData sheetId="5"/>
      <sheetData sheetId="6" refreshError="1"/>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Property data for SD"/>
      <sheetName val="Property_data_water"/>
      <sheetName val="Property_data_sewerage"/>
      <sheetName val="Reconciliations"/>
      <sheetName val="FD14 Reg Targets"/>
      <sheetName val="Reg Reporting Outputs"/>
      <sheetName val="Connected Properties"/>
      <sheetName val="HH CTS Denominator"/>
      <sheetName val="Table 7 Yr End"/>
      <sheetName val="Table 7 Ave"/>
      <sheetName val="Table 13 Yr End"/>
      <sheetName val="Table 13 Ave"/>
      <sheetName val="Reference"/>
      <sheetName val="ALTO Water only 31 Mar 15"/>
      <sheetName val="Mecoms Water only 31 Mar 15"/>
      <sheetName val="Water only 31 Mar 14"/>
      <sheetName val="OWC"/>
      <sheetName val="Adjustment 31_03_15"/>
      <sheetName val="MECOMS 31_03_15"/>
      <sheetName val="ALTO 31_03_15"/>
      <sheetName val="31_03_14"/>
      <sheetName val="Reg Targets"/>
      <sheetName val="Reg Targets Detail"/>
      <sheetName val="B5_1"/>
      <sheetName val="B5_4"/>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xisting Asset"/>
      <sheetName val="Transferred Asset"/>
      <sheetName val="Month"/>
      <sheetName val="MD109a"/>
      <sheetName val="MD109b"/>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put Tracking"/>
      <sheetName val="Map"/>
      <sheetName val="Development"/>
      <sheetName val="Inputs"/>
      <sheetName val="Annual PHC"/>
      <sheetName val="FMO and New Con"/>
      <sheetName val="POP Check"/>
      <sheetName val="POP Data"/>
      <sheetName val="Billed Props"/>
      <sheetName val="Billed Cons"/>
      <sheetName val="MUR Calc"/>
      <sheetName val="Imp Exp"/>
      <sheetName val="Heron"/>
      <sheetName val="Lengths"/>
      <sheetName val="Flush"/>
      <sheetName val="DMA data"/>
      <sheetName val="SR Cap"/>
      <sheetName val="SR Clean"/>
      <sheetName val="Prod"/>
      <sheetName val="Rehab"/>
      <sheetName val="Comm"/>
      <sheetName val="LDTM Clean"/>
      <sheetName val="Fire"/>
      <sheetName val="Build"/>
      <sheetName val="UU Sites"/>
      <sheetName val="WTW Dis"/>
      <sheetName val="Mains Rep"/>
      <sheetName val="Illegal Take"/>
      <sheetName val="Standpipe"/>
      <sheetName val="Nhh Vol"/>
      <sheetName val="Weather"/>
      <sheetName val="T10b Abs"/>
      <sheetName val="Prop by WRZ"/>
      <sheetName val="WRMP Values"/>
      <sheetName val="Other Inputs"/>
      <sheetName val="WRZ Props"/>
      <sheetName val="US BABE"/>
      <sheetName val="Calc"/>
      <sheetName val="Zonal WB"/>
      <sheetName val="Comparison"/>
      <sheetName val="NHH Consumption"/>
      <sheetName val="Raw WB"/>
      <sheetName val="DG4 Calc"/>
      <sheetName val="Outputs-&gt;"/>
      <sheetName val="T7"/>
      <sheetName val="T10"/>
      <sheetName val="T10a Dry"/>
      <sheetName val="T10a Crit"/>
      <sheetName val="Table 10b Av "/>
      <sheetName val="Table 10b Peak"/>
      <sheetName val="Table C"/>
      <sheetName val="Extra Checks-&gt;"/>
      <sheetName val="IWB"/>
      <sheetName val="PropTrend Check"/>
      <sheetName val="T10a Dry (Solver)"/>
      <sheetName val="T10a Crit (Solver)"/>
      <sheetName val="Historic 7 (and 2)"/>
      <sheetName val="Historic 10"/>
      <sheetName val="Historic 10a"/>
      <sheetName val="Historic 10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uchel CDS Details"/>
      <sheetName val="OVERVIEW"/>
      <sheetName val="Master"/>
      <sheetName val="Data Validation Chart"/>
      <sheetName val="ACORN"/>
      <sheetName val="Company PHC"/>
      <sheetName val="Regional PHCs"/>
      <sheetName val="Master Summary"/>
      <sheetName val="NB Report"/>
      <sheetName val="NB Report (Fixed)"/>
      <sheetName val="Parameters"/>
      <sheetName val="HDF Report"/>
      <sheetName val="Void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showGridLines="0" topLeftCell="A21" workbookViewId="0">
      <selection activeCell="C34" sqref="C34"/>
    </sheetView>
  </sheetViews>
  <sheetFormatPr defaultColWidth="0" defaultRowHeight="15" zeroHeight="1"/>
  <cols>
    <col min="1" max="2" width="1.5" style="1" customWidth="1"/>
    <col min="3" max="3" width="66.625" style="1" customWidth="1"/>
    <col min="4" max="5" width="9" style="1" customWidth="1"/>
    <col min="6" max="21" width="0" style="1" hidden="1" customWidth="1"/>
    <col min="22" max="16384" width="9" style="1" hidden="1"/>
  </cols>
  <sheetData>
    <row r="1" spans="1:6" s="19" customFormat="1" ht="7.5" customHeight="1">
      <c r="E1" s="20"/>
      <c r="F1" s="21"/>
    </row>
    <row r="2" spans="1:6" s="22" customFormat="1" ht="23.25">
      <c r="A2" s="22" t="s">
        <v>0</v>
      </c>
      <c r="F2" s="23"/>
    </row>
    <row r="3" spans="1:6" s="24" customFormat="1" ht="15.75">
      <c r="F3" s="25"/>
    </row>
    <row r="4" spans="1:6" s="19" customFormat="1" ht="7.5" customHeight="1">
      <c r="E4" s="20"/>
      <c r="F4" s="21"/>
    </row>
    <row r="5" spans="1:6">
      <c r="A5" s="59"/>
      <c r="B5" s="59"/>
      <c r="C5" s="59" t="s">
        <v>1</v>
      </c>
      <c r="D5" s="59"/>
      <c r="E5" s="59"/>
      <c r="F5" s="59"/>
    </row>
    <row r="6" spans="1:6" ht="60">
      <c r="A6" s="59"/>
      <c r="B6" s="59"/>
      <c r="C6" s="58" t="s">
        <v>2</v>
      </c>
      <c r="D6" s="59"/>
      <c r="E6" s="59"/>
      <c r="F6" s="59"/>
    </row>
    <row r="7" spans="1:6" ht="4.5" customHeight="1">
      <c r="A7" s="59"/>
      <c r="B7" s="59"/>
      <c r="C7" s="59"/>
      <c r="D7" s="59"/>
      <c r="E7" s="59"/>
      <c r="F7" s="59"/>
    </row>
    <row r="8" spans="1:6" ht="45">
      <c r="A8" s="59"/>
      <c r="B8" s="59"/>
      <c r="C8" s="58" t="s">
        <v>3</v>
      </c>
      <c r="D8" s="59"/>
      <c r="E8" s="59"/>
      <c r="F8" s="59"/>
    </row>
    <row r="9" spans="1:6">
      <c r="A9" s="59"/>
      <c r="B9" s="59"/>
      <c r="C9" s="59"/>
      <c r="D9" s="59"/>
      <c r="E9" s="59"/>
      <c r="F9" s="59"/>
    </row>
    <row r="10" spans="1:6">
      <c r="A10" s="59"/>
      <c r="B10" s="59"/>
      <c r="C10" s="18" t="s">
        <v>4</v>
      </c>
      <c r="D10" s="59"/>
      <c r="E10" s="59"/>
      <c r="F10" s="59"/>
    </row>
    <row r="11" spans="1:6" ht="6.75" customHeight="1">
      <c r="A11" s="59"/>
      <c r="B11" s="59"/>
      <c r="C11" s="59"/>
      <c r="D11" s="59"/>
      <c r="E11" s="59"/>
      <c r="F11" s="59"/>
    </row>
    <row r="12" spans="1:6" ht="75">
      <c r="A12" s="59"/>
      <c r="B12" s="59"/>
      <c r="C12" s="58" t="s">
        <v>5</v>
      </c>
      <c r="D12" s="59"/>
      <c r="E12" s="59"/>
      <c r="F12" s="59"/>
    </row>
    <row r="13" spans="1:6" ht="9" customHeight="1">
      <c r="A13" s="59"/>
      <c r="B13" s="59"/>
      <c r="C13" s="59"/>
      <c r="D13" s="59"/>
      <c r="E13" s="59"/>
      <c r="F13" s="59"/>
    </row>
    <row r="14" spans="1:6" ht="60">
      <c r="A14" s="59"/>
      <c r="B14" s="59"/>
      <c r="C14" s="90" t="s">
        <v>6</v>
      </c>
      <c r="D14" s="59"/>
      <c r="E14" s="59"/>
      <c r="F14" s="59"/>
    </row>
    <row r="15" spans="1:6" ht="6" customHeight="1">
      <c r="A15" s="59"/>
      <c r="B15" s="59"/>
      <c r="C15" s="59"/>
      <c r="D15" s="59"/>
      <c r="E15" s="59"/>
      <c r="F15" s="59"/>
    </row>
    <row r="16" spans="1:6" ht="45">
      <c r="A16" s="59"/>
      <c r="B16" s="59"/>
      <c r="C16" s="90" t="s">
        <v>7</v>
      </c>
      <c r="D16" s="59"/>
      <c r="E16" s="59"/>
      <c r="F16" s="59"/>
    </row>
    <row r="17" spans="3:3">
      <c r="C17" s="59"/>
    </row>
    <row r="18" spans="3:3">
      <c r="C18" s="12" t="s">
        <v>8</v>
      </c>
    </row>
    <row r="19" spans="3:3" ht="6.75" customHeight="1">
      <c r="C19" s="59"/>
    </row>
    <row r="20" spans="3:3" ht="45">
      <c r="C20" s="58" t="s">
        <v>9</v>
      </c>
    </row>
    <row r="21" spans="3:3">
      <c r="C21" s="59"/>
    </row>
    <row r="22" spans="3:3">
      <c r="C22" s="12" t="s">
        <v>10</v>
      </c>
    </row>
    <row r="23" spans="3:3" ht="105">
      <c r="C23" s="58" t="s">
        <v>11</v>
      </c>
    </row>
    <row r="24" spans="3:3">
      <c r="C24" s="59"/>
    </row>
    <row r="25" spans="3:3">
      <c r="C25" s="12" t="s">
        <v>12</v>
      </c>
    </row>
    <row r="26" spans="3:3" ht="6.75" customHeight="1">
      <c r="C26" s="59"/>
    </row>
    <row r="27" spans="3:3" ht="60">
      <c r="C27" s="58" t="s">
        <v>13</v>
      </c>
    </row>
    <row r="28" spans="3:3" ht="5.25" customHeight="1">
      <c r="C28" s="59"/>
    </row>
    <row r="29" spans="3:3" ht="30">
      <c r="C29" s="58" t="s">
        <v>14</v>
      </c>
    </row>
    <row r="30" spans="3:3" ht="5.25" customHeight="1">
      <c r="C30" s="59"/>
    </row>
    <row r="31" spans="3:3" ht="30">
      <c r="C31" s="58" t="s">
        <v>15</v>
      </c>
    </row>
    <row r="32" spans="3:3" ht="6" customHeight="1">
      <c r="C32" s="59"/>
    </row>
    <row r="33" spans="1:5">
      <c r="A33" s="59"/>
      <c r="B33" s="59"/>
      <c r="C33" s="59" t="s">
        <v>16</v>
      </c>
      <c r="D33" s="59"/>
      <c r="E33" s="59"/>
    </row>
    <row r="34" spans="1:5">
      <c r="A34" s="59"/>
      <c r="B34" s="59"/>
      <c r="C34" s="59" t="s">
        <v>17</v>
      </c>
      <c r="D34" s="59"/>
      <c r="E34" s="59"/>
    </row>
    <row r="35" spans="1:5">
      <c r="A35" s="59"/>
      <c r="B35" s="59"/>
      <c r="C35" s="58"/>
      <c r="D35" s="59"/>
      <c r="E35" s="59"/>
    </row>
    <row r="36" spans="1:5">
      <c r="A36" s="60"/>
      <c r="B36" s="13" t="s">
        <v>18</v>
      </c>
      <c r="C36" s="60"/>
      <c r="D36" s="60"/>
      <c r="E36" s="60"/>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autoPageBreaks="0"/>
  </sheetPr>
  <dimension ref="A1:AA60"/>
  <sheetViews>
    <sheetView showGridLines="0" tabSelected="1" zoomScale="90" zoomScaleNormal="90" workbookViewId="0">
      <pane ySplit="6" topLeftCell="A7" activePane="bottomLeft" state="frozen"/>
      <selection pane="bottomLeft" activeCell="R31" sqref="R31"/>
      <selection activeCell="I21" sqref="I21"/>
    </sheetView>
  </sheetViews>
  <sheetFormatPr defaultColWidth="0" defaultRowHeight="15" customHeight="1" zeroHeight="1"/>
  <cols>
    <col min="1" max="4" width="2.25" style="59" customWidth="1"/>
    <col min="5" max="5" width="41.375" style="59" customWidth="1"/>
    <col min="6" max="10" width="12.625" style="59" customWidth="1"/>
    <col min="11" max="13" width="3.875" style="59" customWidth="1"/>
    <col min="14" max="14" width="20.5" style="59" customWidth="1"/>
    <col min="15" max="21" width="12.625" style="59" customWidth="1"/>
    <col min="22" max="22" width="3.875" style="59" customWidth="1"/>
    <col min="23" max="24" width="13.625" style="59" hidden="1" customWidth="1"/>
    <col min="25" max="25" width="12.375" style="59" hidden="1" customWidth="1"/>
    <col min="26" max="26" width="9" style="59" hidden="1" customWidth="1"/>
    <col min="27" max="27" width="12.375" style="59" hidden="1" customWidth="1"/>
    <col min="28" max="16384" width="9" style="59" hidden="1"/>
  </cols>
  <sheetData>
    <row r="1" spans="1:26" s="19" customFormat="1" ht="7.5" customHeight="1">
      <c r="E1" s="20"/>
      <c r="F1" s="21"/>
    </row>
    <row r="2" spans="1:26" s="22" customFormat="1" ht="23.25">
      <c r="A2" s="22" t="s">
        <v>19</v>
      </c>
      <c r="F2" s="23"/>
    </row>
    <row r="3" spans="1:26" s="24" customFormat="1" ht="15.75">
      <c r="F3" s="25"/>
    </row>
    <row r="4" spans="1:26" s="19" customFormat="1" ht="7.5" customHeight="1">
      <c r="E4" s="20"/>
      <c r="F4" s="21"/>
    </row>
    <row r="5" spans="1:26"/>
    <row r="6" spans="1:26">
      <c r="A6" s="60"/>
      <c r="B6" s="60"/>
      <c r="C6" s="60"/>
      <c r="D6" s="60"/>
      <c r="E6" s="94" t="s">
        <v>20</v>
      </c>
      <c r="F6" s="94"/>
      <c r="G6" s="94"/>
      <c r="H6" s="94"/>
      <c r="I6" s="94"/>
      <c r="J6" s="94"/>
      <c r="K6" s="60"/>
      <c r="L6" s="60"/>
      <c r="M6" s="60"/>
      <c r="N6" s="94" t="s">
        <v>21</v>
      </c>
      <c r="O6" s="94"/>
      <c r="P6" s="94"/>
      <c r="Q6" s="94"/>
      <c r="R6" s="94"/>
      <c r="S6" s="94"/>
      <c r="T6" s="94"/>
      <c r="U6" s="94"/>
      <c r="V6" s="94"/>
      <c r="W6" s="94"/>
      <c r="X6" s="94"/>
      <c r="Y6" s="60"/>
      <c r="Z6" s="60"/>
    </row>
    <row r="7" spans="1:26">
      <c r="L7" s="60"/>
    </row>
    <row r="8" spans="1:26" s="61" customFormat="1" ht="60">
      <c r="E8" s="55" t="s">
        <v>22</v>
      </c>
      <c r="F8" s="55" t="s">
        <v>23</v>
      </c>
      <c r="G8" s="55" t="s">
        <v>24</v>
      </c>
      <c r="H8" s="55" t="s">
        <v>25</v>
      </c>
      <c r="I8" s="55" t="s">
        <v>26</v>
      </c>
      <c r="J8" s="55" t="s">
        <v>27</v>
      </c>
      <c r="L8" s="62"/>
      <c r="N8" s="57" t="s">
        <v>28</v>
      </c>
      <c r="O8" s="57" t="s">
        <v>29</v>
      </c>
      <c r="P8" s="57" t="s">
        <v>30</v>
      </c>
      <c r="Q8" s="57" t="s">
        <v>31</v>
      </c>
      <c r="R8" s="57" t="s">
        <v>32</v>
      </c>
      <c r="S8" s="57" t="s">
        <v>33</v>
      </c>
      <c r="T8" s="57" t="s">
        <v>34</v>
      </c>
      <c r="U8" s="57" t="s">
        <v>35</v>
      </c>
      <c r="W8" s="59"/>
      <c r="X8" s="59"/>
      <c r="Y8" s="59"/>
    </row>
    <row r="9" spans="1:26" s="3" customFormat="1">
      <c r="E9" s="56" t="s">
        <v>36</v>
      </c>
      <c r="F9" s="56" t="s">
        <v>37</v>
      </c>
      <c r="G9" s="56" t="s">
        <v>38</v>
      </c>
      <c r="H9" s="56" t="s">
        <v>39</v>
      </c>
      <c r="I9" s="56" t="s">
        <v>38</v>
      </c>
      <c r="J9" s="56" t="s">
        <v>39</v>
      </c>
      <c r="L9" s="4"/>
      <c r="N9" s="6" t="s">
        <v>36</v>
      </c>
      <c r="O9" s="6" t="s">
        <v>40</v>
      </c>
      <c r="P9" s="6" t="s">
        <v>41</v>
      </c>
      <c r="Q9" s="6" t="s">
        <v>42</v>
      </c>
      <c r="R9" s="26" t="s">
        <v>43</v>
      </c>
      <c r="S9" s="6" t="s">
        <v>39</v>
      </c>
      <c r="T9" s="26" t="s">
        <v>43</v>
      </c>
      <c r="U9" s="6" t="s">
        <v>39</v>
      </c>
      <c r="W9" s="59"/>
      <c r="X9" s="59"/>
      <c r="Y9" s="59"/>
    </row>
    <row r="10" spans="1:26">
      <c r="E10" s="63" t="s">
        <v>44</v>
      </c>
      <c r="F10" s="64">
        <v>100</v>
      </c>
      <c r="G10" s="27">
        <v>0</v>
      </c>
      <c r="H10" s="5">
        <f t="shared" ref="H10:H17" si="0" xml:space="preserve"> G10 * F10</f>
        <v>0</v>
      </c>
      <c r="I10" s="27">
        <v>18.8</v>
      </c>
      <c r="J10" s="28">
        <f t="shared" ref="J10:J17" si="1" xml:space="preserve"> F10 * I10</f>
        <v>1880</v>
      </c>
      <c r="L10" s="60"/>
      <c r="N10" s="63" t="s">
        <v>45</v>
      </c>
      <c r="O10" s="65">
        <f xml:space="preserve"> F10</f>
        <v>100</v>
      </c>
      <c r="P10" s="29">
        <v>87</v>
      </c>
      <c r="Q10" s="65">
        <f xml:space="preserve"> O10 * P10</f>
        <v>8700</v>
      </c>
      <c r="R10" s="66">
        <f xml:space="preserve"> IF( SUM( $F$15:$F$17 ) = 0, $R$25, SUMPRODUCT( $Q$10:$Q$14, $R$19:$R$23 ) / Q$15 )</f>
        <v>2.246</v>
      </c>
      <c r="S10" s="67">
        <f xml:space="preserve"> Q10 * R10</f>
        <v>19540.2</v>
      </c>
      <c r="T10" s="30">
        <v>2.7749999999999999</v>
      </c>
      <c r="U10" s="67">
        <f xml:space="preserve"> Q10 * T10</f>
        <v>24142.5</v>
      </c>
    </row>
    <row r="11" spans="1:26">
      <c r="E11" s="63" t="s">
        <v>46</v>
      </c>
      <c r="F11" s="64"/>
      <c r="G11" s="27">
        <v>0</v>
      </c>
      <c r="H11" s="5">
        <f t="shared" si="0"/>
        <v>0</v>
      </c>
      <c r="I11" s="27">
        <v>18.8</v>
      </c>
      <c r="J11" s="28">
        <f t="shared" si="1"/>
        <v>0</v>
      </c>
      <c r="L11" s="60"/>
      <c r="N11" s="63" t="s">
        <v>47</v>
      </c>
      <c r="O11" s="65">
        <f xml:space="preserve"> SUM( F11:F14 ) - SUM( F15:F17 )</f>
        <v>0</v>
      </c>
      <c r="P11" s="29">
        <v>250</v>
      </c>
      <c r="Q11" s="65">
        <f xml:space="preserve"> O11 * P11</f>
        <v>0</v>
      </c>
      <c r="R11" s="66">
        <f xml:space="preserve"> IF( SUM( $F$15:$F$17 ) = 0, $R$25, SUMPRODUCT( $Q$10:$Q$14, $R$19:$R$23 ) / Q$15 )</f>
        <v>2.246</v>
      </c>
      <c r="S11" s="67">
        <f xml:space="preserve"> Q11 * R11</f>
        <v>0</v>
      </c>
      <c r="T11" s="30">
        <v>2.83</v>
      </c>
      <c r="U11" s="67">
        <f xml:space="preserve"> Q11 * T11</f>
        <v>0</v>
      </c>
    </row>
    <row r="12" spans="1:26">
      <c r="E12" s="63" t="s">
        <v>48</v>
      </c>
      <c r="F12" s="64"/>
      <c r="G12" s="27">
        <v>0</v>
      </c>
      <c r="H12" s="5">
        <f t="shared" si="0"/>
        <v>0</v>
      </c>
      <c r="I12" s="27">
        <v>86.82</v>
      </c>
      <c r="J12" s="28">
        <f t="shared" si="1"/>
        <v>0</v>
      </c>
      <c r="L12" s="60"/>
      <c r="N12" s="63" t="s">
        <v>49</v>
      </c>
      <c r="O12" s="65">
        <f xml:space="preserve"> F15</f>
        <v>0</v>
      </c>
      <c r="P12" s="29">
        <v>50000</v>
      </c>
      <c r="Q12" s="65">
        <f xml:space="preserve"> O12 * P12</f>
        <v>0</v>
      </c>
      <c r="R12" s="66">
        <f xml:space="preserve"> IF( SUM( $F$15:$F$17 ) = 0, $R$25, SUMPRODUCT( $Q$10:$Q$14, $R$19:$R$23 ) / Q$15 )</f>
        <v>2.246</v>
      </c>
      <c r="S12" s="67">
        <f xml:space="preserve"> Q12 * R12</f>
        <v>0</v>
      </c>
      <c r="T12" s="30">
        <v>2.1640000000000001</v>
      </c>
      <c r="U12" s="67">
        <f xml:space="preserve"> Q12 * T12</f>
        <v>0</v>
      </c>
    </row>
    <row r="13" spans="1:26" ht="15" customHeight="1">
      <c r="E13" s="63" t="s">
        <v>50</v>
      </c>
      <c r="F13" s="64"/>
      <c r="G13" s="27">
        <v>0</v>
      </c>
      <c r="H13" s="5">
        <f t="shared" si="0"/>
        <v>0</v>
      </c>
      <c r="I13" s="27">
        <v>159.88</v>
      </c>
      <c r="J13" s="28">
        <f t="shared" si="1"/>
        <v>0</v>
      </c>
      <c r="L13" s="60"/>
      <c r="N13" s="63" t="s">
        <v>51</v>
      </c>
      <c r="O13" s="65">
        <f xml:space="preserve"> F16</f>
        <v>0</v>
      </c>
      <c r="P13" s="29">
        <v>180000</v>
      </c>
      <c r="Q13" s="65">
        <f xml:space="preserve"> O13 * P13</f>
        <v>0</v>
      </c>
      <c r="R13" s="66">
        <f xml:space="preserve"> IF( SUM( $F$15:$F$17 ) = 0, $R$25, SUMPRODUCT( $Q$10:$Q$14, $R$19:$R$23 ) / Q$15 )</f>
        <v>2.246</v>
      </c>
      <c r="S13" s="67">
        <f xml:space="preserve"> Q13 * R13</f>
        <v>0</v>
      </c>
      <c r="T13" s="30">
        <v>1.992</v>
      </c>
      <c r="U13" s="67">
        <f xml:space="preserve"> Q13 * T13</f>
        <v>0</v>
      </c>
    </row>
    <row r="14" spans="1:26" ht="15" customHeight="1">
      <c r="E14" s="63" t="s">
        <v>52</v>
      </c>
      <c r="F14" s="64"/>
      <c r="G14" s="27">
        <v>0</v>
      </c>
      <c r="H14" s="5">
        <f t="shared" si="0"/>
        <v>0</v>
      </c>
      <c r="I14" s="27">
        <v>193.3</v>
      </c>
      <c r="J14" s="28">
        <f t="shared" si="1"/>
        <v>0</v>
      </c>
      <c r="L14" s="60"/>
      <c r="N14" s="63" t="s">
        <v>53</v>
      </c>
      <c r="O14" s="65">
        <f xml:space="preserve"> F17</f>
        <v>0</v>
      </c>
      <c r="P14" s="29">
        <v>750000</v>
      </c>
      <c r="Q14" s="65">
        <f xml:space="preserve"> O14 * P14</f>
        <v>0</v>
      </c>
      <c r="R14" s="66">
        <f xml:space="preserve"> IF( SUM( $F$15:$F$17 ) = 0, $R$25, SUMPRODUCT( $Q$10:$Q$14, $R$19:$R$23 ) / Q$15 )</f>
        <v>2.246</v>
      </c>
      <c r="S14" s="67">
        <f xml:space="preserve"> Q14 * R14</f>
        <v>0</v>
      </c>
      <c r="T14" s="30">
        <v>1.452</v>
      </c>
      <c r="U14" s="67">
        <f xml:space="preserve"> Q14 * T14</f>
        <v>0</v>
      </c>
    </row>
    <row r="15" spans="1:26">
      <c r="E15" s="63" t="s">
        <v>54</v>
      </c>
      <c r="F15" s="64"/>
      <c r="G15" s="27">
        <v>32583.439999999999</v>
      </c>
      <c r="H15" s="5">
        <f t="shared" si="0"/>
        <v>0</v>
      </c>
      <c r="I15" s="28">
        <v>33300</v>
      </c>
      <c r="J15" s="28">
        <f t="shared" si="1"/>
        <v>0</v>
      </c>
      <c r="L15" s="60"/>
      <c r="N15" s="7" t="s">
        <v>55</v>
      </c>
      <c r="O15" s="7"/>
      <c r="P15" s="7"/>
      <c r="Q15" s="10">
        <f>SUM(Q10:Q14)</f>
        <v>8700</v>
      </c>
      <c r="R15" s="31"/>
      <c r="S15" s="10">
        <f>SUM(S10:S14)</f>
        <v>19540.2</v>
      </c>
      <c r="T15" s="31"/>
      <c r="U15" s="10">
        <f>SUM(U10:U14)</f>
        <v>24142.5</v>
      </c>
    </row>
    <row r="16" spans="1:26">
      <c r="E16" s="63" t="s">
        <v>56</v>
      </c>
      <c r="F16" s="64"/>
      <c r="G16" s="27">
        <v>62664.59</v>
      </c>
      <c r="H16" s="5">
        <f t="shared" si="0"/>
        <v>0</v>
      </c>
      <c r="I16" s="28">
        <v>64260</v>
      </c>
      <c r="J16" s="28">
        <f t="shared" si="1"/>
        <v>0</v>
      </c>
      <c r="L16" s="60"/>
      <c r="U16" s="68"/>
    </row>
    <row r="17" spans="1:26">
      <c r="E17" s="63" t="s">
        <v>57</v>
      </c>
      <c r="F17" s="64"/>
      <c r="G17" s="27">
        <v>455533.48</v>
      </c>
      <c r="H17" s="5">
        <f t="shared" si="0"/>
        <v>0</v>
      </c>
      <c r="I17" s="28">
        <v>469260</v>
      </c>
      <c r="J17" s="28">
        <f t="shared" si="1"/>
        <v>0</v>
      </c>
      <c r="L17" s="60"/>
      <c r="N17" s="32" t="s">
        <v>58</v>
      </c>
      <c r="S17" s="69"/>
    </row>
    <row r="18" spans="1:26">
      <c r="E18" s="7" t="s">
        <v>59</v>
      </c>
      <c r="F18" s="8">
        <f xml:space="preserve"> SUM( F10:F17)</f>
        <v>100</v>
      </c>
      <c r="G18" s="9"/>
      <c r="H18" s="8">
        <f xml:space="preserve"> SUM( H10:H17)</f>
        <v>0</v>
      </c>
      <c r="I18" s="9"/>
      <c r="J18" s="8">
        <f xml:space="preserve"> SUM( J10:J17)</f>
        <v>1880</v>
      </c>
      <c r="L18" s="60"/>
    </row>
    <row r="19" spans="1:26">
      <c r="L19" s="60"/>
      <c r="N19" s="70" t="s">
        <v>45</v>
      </c>
      <c r="O19" s="71"/>
      <c r="P19" s="71"/>
      <c r="Q19" s="71"/>
      <c r="R19" s="30">
        <v>2.246</v>
      </c>
      <c r="S19" s="68"/>
      <c r="T19" s="72"/>
    </row>
    <row r="20" spans="1:26">
      <c r="E20" s="95" t="s">
        <v>60</v>
      </c>
      <c r="F20" s="97" t="s">
        <v>23</v>
      </c>
      <c r="G20" s="97" t="s">
        <v>61</v>
      </c>
      <c r="H20" s="99" t="s">
        <v>24</v>
      </c>
      <c r="L20" s="60"/>
      <c r="N20" s="70" t="s">
        <v>47</v>
      </c>
      <c r="O20" s="71"/>
      <c r="P20" s="71"/>
      <c r="Q20" s="71"/>
      <c r="R20" s="30">
        <v>2.246</v>
      </c>
      <c r="S20" s="68"/>
      <c r="T20" s="72"/>
    </row>
    <row r="21" spans="1:26">
      <c r="E21" s="96"/>
      <c r="F21" s="98"/>
      <c r="G21" s="98"/>
      <c r="H21" s="100"/>
      <c r="L21" s="60"/>
      <c r="N21" s="70" t="s">
        <v>49</v>
      </c>
      <c r="O21" s="71"/>
      <c r="P21" s="71"/>
      <c r="Q21" s="71"/>
      <c r="R21" s="30">
        <v>2.04</v>
      </c>
      <c r="S21" s="68"/>
      <c r="T21" s="72"/>
    </row>
    <row r="22" spans="1:26">
      <c r="E22" s="56" t="s">
        <v>36</v>
      </c>
      <c r="F22" s="56" t="s">
        <v>37</v>
      </c>
      <c r="G22" s="56" t="s">
        <v>62</v>
      </c>
      <c r="H22" s="56" t="s">
        <v>39</v>
      </c>
      <c r="L22" s="60"/>
      <c r="N22" s="70" t="s">
        <v>51</v>
      </c>
      <c r="O22" s="71"/>
      <c r="P22" s="71"/>
      <c r="Q22" s="71"/>
      <c r="R22" s="30">
        <v>1.877</v>
      </c>
      <c r="T22" s="72"/>
    </row>
    <row r="23" spans="1:26">
      <c r="E23" s="63" t="s">
        <v>46</v>
      </c>
      <c r="F23" s="64"/>
      <c r="G23" s="27">
        <v>18.8</v>
      </c>
      <c r="H23" s="27">
        <f t="shared" ref="H23" si="2" xml:space="preserve"> F23 * G23</f>
        <v>0</v>
      </c>
      <c r="L23" s="60"/>
      <c r="N23" s="70" t="s">
        <v>53</v>
      </c>
      <c r="O23" s="71"/>
      <c r="P23" s="71"/>
      <c r="Q23" s="71"/>
      <c r="R23" s="30">
        <v>1.363</v>
      </c>
      <c r="S23" s="68"/>
      <c r="T23" s="72"/>
    </row>
    <row r="24" spans="1:26">
      <c r="E24" s="63" t="s">
        <v>48</v>
      </c>
      <c r="F24" s="64"/>
      <c r="G24" s="27">
        <v>86.82</v>
      </c>
      <c r="H24" s="27">
        <f xml:space="preserve"> F24 * G24</f>
        <v>0</v>
      </c>
      <c r="L24" s="60"/>
      <c r="S24" s="68"/>
      <c r="T24" s="72"/>
    </row>
    <row r="25" spans="1:26">
      <c r="E25" s="63" t="s">
        <v>50</v>
      </c>
      <c r="F25" s="64">
        <v>1</v>
      </c>
      <c r="G25" s="27">
        <v>159.88</v>
      </c>
      <c r="H25" s="27">
        <f xml:space="preserve"> F25 * G25</f>
        <v>159.88</v>
      </c>
      <c r="L25" s="60"/>
      <c r="N25" s="70" t="s">
        <v>63</v>
      </c>
      <c r="O25" s="71"/>
      <c r="P25" s="71"/>
      <c r="Q25" s="71"/>
      <c r="R25" s="30">
        <v>2.246</v>
      </c>
      <c r="T25" s="72"/>
    </row>
    <row r="26" spans="1:26">
      <c r="E26" s="63" t="s">
        <v>52</v>
      </c>
      <c r="F26" s="64"/>
      <c r="G26" s="27">
        <v>193.3</v>
      </c>
      <c r="H26" s="27">
        <f xml:space="preserve"> F26 * G26</f>
        <v>0</v>
      </c>
      <c r="L26" s="60"/>
      <c r="T26" s="72"/>
    </row>
    <row r="27" spans="1:26">
      <c r="E27" s="7" t="s">
        <v>59</v>
      </c>
      <c r="F27" s="7">
        <f xml:space="preserve"> SUM( F23:F26)</f>
        <v>1</v>
      </c>
      <c r="G27" s="11"/>
      <c r="H27" s="11">
        <f xml:space="preserve"> SUM( H23:H26)</f>
        <v>159.88</v>
      </c>
      <c r="L27" s="60"/>
      <c r="T27" s="72"/>
    </row>
    <row r="28" spans="1:26">
      <c r="L28" s="60"/>
    </row>
    <row r="29" spans="1:26">
      <c r="A29" s="60"/>
      <c r="B29" s="60"/>
      <c r="C29" s="60"/>
      <c r="D29" s="13" t="s">
        <v>64</v>
      </c>
      <c r="E29" s="60"/>
      <c r="F29" s="60"/>
      <c r="G29" s="60"/>
      <c r="H29" s="60"/>
      <c r="I29" s="60"/>
      <c r="J29" s="60"/>
      <c r="K29" s="60"/>
      <c r="L29" s="60"/>
      <c r="M29" s="60"/>
      <c r="N29" s="60"/>
      <c r="O29" s="60"/>
      <c r="P29" s="60"/>
      <c r="Q29" s="60"/>
      <c r="R29" s="60"/>
      <c r="S29" s="60"/>
      <c r="T29" s="60"/>
      <c r="U29" s="60"/>
      <c r="V29" s="60"/>
      <c r="W29" s="60"/>
      <c r="X29" s="60"/>
      <c r="Y29" s="60"/>
      <c r="Z29" s="60"/>
    </row>
    <row r="30" spans="1:26"/>
    <row r="31" spans="1:26" ht="45">
      <c r="E31" s="55" t="s">
        <v>65</v>
      </c>
      <c r="F31" s="14" t="s">
        <v>66</v>
      </c>
      <c r="G31" s="55" t="s">
        <v>67</v>
      </c>
      <c r="H31" s="2" t="s">
        <v>32</v>
      </c>
      <c r="I31" s="55" t="s">
        <v>24</v>
      </c>
      <c r="J31" s="55" t="s">
        <v>68</v>
      </c>
      <c r="K31" s="91" t="s">
        <v>69</v>
      </c>
      <c r="L31" s="91"/>
      <c r="M31" s="91"/>
    </row>
    <row r="32" spans="1:26">
      <c r="E32" s="15" t="s">
        <v>36</v>
      </c>
      <c r="F32" s="16" t="s">
        <v>43</v>
      </c>
      <c r="G32" s="15" t="s">
        <v>39</v>
      </c>
      <c r="H32" s="17" t="s">
        <v>43</v>
      </c>
      <c r="I32" s="15" t="s">
        <v>39</v>
      </c>
      <c r="J32" s="15" t="s">
        <v>70</v>
      </c>
      <c r="K32" s="92" t="s">
        <v>70</v>
      </c>
      <c r="L32" s="92"/>
      <c r="M32" s="92"/>
    </row>
    <row r="33" spans="1:26">
      <c r="E33" s="63" t="s">
        <v>71</v>
      </c>
      <c r="F33" s="74">
        <f xml:space="preserve"> IFERROR( U15 / Q15, 0 )</f>
        <v>2.7749999999999999</v>
      </c>
      <c r="G33" s="65">
        <f>J18</f>
        <v>1880</v>
      </c>
      <c r="H33" s="74">
        <f xml:space="preserve"> IFERROR( S15 / Q15, 0 )</f>
        <v>2.246</v>
      </c>
      <c r="I33" s="65">
        <f xml:space="preserve"> $H$18 + $H$27</f>
        <v>159.88</v>
      </c>
      <c r="J33" s="75">
        <f xml:space="preserve"> IFERROR( H33 / F33 - 1, 0 )</f>
        <v>-0.19063063063063057</v>
      </c>
      <c r="K33" s="93">
        <f xml:space="preserve"> IFERROR( ( S15 + H18 + H27 ) / ( U15 + J18 ) - 1, 0 )</f>
        <v>-0.24295974637333073</v>
      </c>
      <c r="L33" s="93"/>
      <c r="M33" s="93"/>
    </row>
    <row r="34" spans="1:26">
      <c r="D34" s="76">
        <f>H18 + H27</f>
        <v>159.88</v>
      </c>
    </row>
    <row r="35" spans="1:26">
      <c r="A35" s="60"/>
      <c r="B35" s="60"/>
      <c r="C35" s="60"/>
      <c r="D35" s="13" t="s">
        <v>18</v>
      </c>
      <c r="E35" s="60"/>
      <c r="F35" s="77"/>
      <c r="G35" s="77"/>
      <c r="H35" s="60"/>
      <c r="I35" s="60"/>
      <c r="J35" s="60"/>
      <c r="K35" s="60"/>
      <c r="L35" s="60"/>
      <c r="M35" s="60"/>
      <c r="N35" s="60"/>
      <c r="O35" s="60"/>
      <c r="P35" s="60"/>
      <c r="Q35" s="60"/>
      <c r="R35" s="60"/>
      <c r="S35" s="60"/>
      <c r="T35" s="60"/>
      <c r="U35" s="60"/>
      <c r="V35" s="60"/>
      <c r="W35" s="60"/>
      <c r="X35" s="60"/>
      <c r="Y35" s="60"/>
      <c r="Z35" s="60"/>
    </row>
    <row r="36" spans="1:26" hidden="1"/>
    <row r="37" spans="1:26" hidden="1"/>
    <row r="38" spans="1:26" hidden="1"/>
    <row r="39" spans="1:26" hidden="1"/>
    <row r="40" spans="1:26" hidden="1"/>
    <row r="41" spans="1:26" hidden="1"/>
    <row r="42" spans="1:26" hidden="1"/>
    <row r="43" spans="1:26" hidden="1"/>
    <row r="44" spans="1:26" hidden="1"/>
    <row r="45" spans="1:26" hidden="1"/>
    <row r="46" spans="1:26" hidden="1"/>
    <row r="47" spans="1:26" hidden="1"/>
    <row r="48" spans="1:26" hidden="1"/>
    <row r="49" hidden="1"/>
    <row r="50" hidden="1"/>
    <row r="51" hidden="1"/>
    <row r="52" hidden="1"/>
    <row r="53" hidden="1"/>
    <row r="54" hidden="1"/>
    <row r="55" hidden="1"/>
    <row r="56" hidden="1"/>
    <row r="57" hidden="1"/>
    <row r="58" hidden="1"/>
    <row r="59" hidden="1"/>
    <row r="60" ht="15" customHeight="1"/>
  </sheetData>
  <mergeCells count="9">
    <mergeCell ref="K31:M31"/>
    <mergeCell ref="K32:M32"/>
    <mergeCell ref="K33:M33"/>
    <mergeCell ref="E6:J6"/>
    <mergeCell ref="N6:X6"/>
    <mergeCell ref="E20:E21"/>
    <mergeCell ref="F20:F21"/>
    <mergeCell ref="G20:G21"/>
    <mergeCell ref="H20:H2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autoPageBreaks="0"/>
  </sheetPr>
  <dimension ref="A1:AH72"/>
  <sheetViews>
    <sheetView showGridLines="0" zoomScale="90" zoomScaleNormal="90" workbookViewId="0">
      <pane ySplit="9" topLeftCell="A10" activePane="bottomLeft" state="frozen"/>
      <selection pane="bottomLeft" activeCell="N18" sqref="N18"/>
      <selection activeCell="I21" sqref="I21"/>
    </sheetView>
  </sheetViews>
  <sheetFormatPr defaultColWidth="9" defaultRowHeight="15" zeroHeight="1" outlineLevelCol="1"/>
  <cols>
    <col min="1" max="4" width="2.25" style="59" customWidth="1"/>
    <col min="5" max="5" width="41.375" style="59" customWidth="1"/>
    <col min="6" max="10" width="13.875" style="59" customWidth="1"/>
    <col min="11" max="13" width="3.875" style="59" customWidth="1"/>
    <col min="14" max="14" width="44.75" style="59" customWidth="1"/>
    <col min="15" max="17" width="12.875" style="59" customWidth="1"/>
    <col min="18" max="20" width="12.25" style="59" customWidth="1"/>
    <col min="21" max="21" width="11.875" style="59" customWidth="1"/>
    <col min="22" max="23" width="3.875" style="59" customWidth="1"/>
    <col min="24" max="24" width="3.875" style="59" hidden="1" customWidth="1" outlineLevel="1"/>
    <col min="25" max="25" width="40" style="59" hidden="1" customWidth="1" outlineLevel="1"/>
    <col min="26" max="27" width="14.875" style="59" hidden="1" customWidth="1" outlineLevel="1"/>
    <col min="28" max="28" width="9" style="59" hidden="1" customWidth="1" outlineLevel="1"/>
    <col min="29" max="29" width="25.125" style="59" hidden="1" customWidth="1" outlineLevel="1"/>
    <col min="30" max="33" width="10.25" style="59" hidden="1" customWidth="1" outlineLevel="1"/>
    <col min="34" max="34" width="9" style="59" collapsed="1"/>
    <col min="35" max="16384" width="9" style="59"/>
  </cols>
  <sheetData>
    <row r="1" spans="1:33" s="19" customFormat="1" ht="7.5" customHeight="1">
      <c r="G1" s="20"/>
      <c r="H1" s="21"/>
      <c r="I1" s="21"/>
    </row>
    <row r="2" spans="1:33" s="22" customFormat="1" ht="23.25">
      <c r="A2" s="22" t="s">
        <v>72</v>
      </c>
      <c r="H2" s="23"/>
      <c r="I2" s="23"/>
    </row>
    <row r="3" spans="1:33" s="24" customFormat="1" ht="15.75">
      <c r="H3" s="25"/>
      <c r="I3" s="25"/>
    </row>
    <row r="4" spans="1:33" s="19" customFormat="1" ht="7.5" customHeight="1">
      <c r="G4" s="20"/>
      <c r="H4" s="21"/>
      <c r="I4" s="21"/>
    </row>
    <row r="5" spans="1:33"/>
    <row r="6" spans="1:33">
      <c r="E6" s="59" t="s">
        <v>73</v>
      </c>
      <c r="G6" s="73">
        <v>0</v>
      </c>
    </row>
    <row r="7" spans="1:33">
      <c r="E7" s="59" t="s">
        <v>74</v>
      </c>
      <c r="G7" s="73">
        <v>0</v>
      </c>
    </row>
    <row r="8" spans="1:33"/>
    <row r="9" spans="1:33" s="12" customFormat="1">
      <c r="A9" s="13"/>
      <c r="B9" s="13"/>
      <c r="C9" s="13"/>
      <c r="D9" s="13"/>
      <c r="E9" s="94" t="s">
        <v>20</v>
      </c>
      <c r="F9" s="94"/>
      <c r="G9" s="94"/>
      <c r="H9" s="94"/>
      <c r="I9" s="94"/>
      <c r="J9" s="94"/>
      <c r="K9" s="13"/>
      <c r="L9" s="13"/>
      <c r="M9" s="94" t="s">
        <v>21</v>
      </c>
      <c r="N9" s="94"/>
      <c r="O9" s="94"/>
      <c r="P9" s="94"/>
      <c r="Q9" s="94"/>
      <c r="R9" s="13"/>
      <c r="S9" s="13"/>
      <c r="T9" s="13"/>
      <c r="U9" s="13"/>
      <c r="V9" s="13"/>
      <c r="W9" s="13"/>
      <c r="X9" s="13"/>
      <c r="Y9" s="13" t="s">
        <v>75</v>
      </c>
      <c r="Z9" s="13"/>
      <c r="AA9" s="13"/>
      <c r="AB9" s="13"/>
      <c r="AC9" s="13"/>
      <c r="AD9" s="13"/>
      <c r="AE9" s="13"/>
      <c r="AF9" s="13"/>
      <c r="AG9" s="13"/>
    </row>
    <row r="10" spans="1:33" s="12" customFormat="1">
      <c r="L10" s="13"/>
      <c r="W10" s="13"/>
    </row>
    <row r="11" spans="1:33" s="12" customFormat="1" ht="75">
      <c r="E11" s="55" t="s">
        <v>76</v>
      </c>
      <c r="F11" s="55" t="s">
        <v>23</v>
      </c>
      <c r="G11" s="55" t="s">
        <v>24</v>
      </c>
      <c r="H11" s="55" t="s">
        <v>25</v>
      </c>
      <c r="I11" s="55" t="s">
        <v>26</v>
      </c>
      <c r="J11" s="55" t="s">
        <v>27</v>
      </c>
      <c r="L11" s="13"/>
      <c r="N11" s="57" t="s">
        <v>77</v>
      </c>
      <c r="O11" s="57" t="s">
        <v>29</v>
      </c>
      <c r="P11" s="57" t="s">
        <v>30</v>
      </c>
      <c r="Q11" s="57" t="s">
        <v>31</v>
      </c>
      <c r="R11" s="57" t="s">
        <v>32</v>
      </c>
      <c r="S11" s="57" t="s">
        <v>33</v>
      </c>
      <c r="T11" s="57" t="s">
        <v>34</v>
      </c>
      <c r="U11" s="57" t="s">
        <v>35</v>
      </c>
      <c r="W11" s="13"/>
      <c r="Z11" s="55" t="s">
        <v>24</v>
      </c>
      <c r="AA11" s="55" t="s">
        <v>78</v>
      </c>
      <c r="AD11" s="55" t="s">
        <v>79</v>
      </c>
      <c r="AE11" s="55" t="s">
        <v>80</v>
      </c>
      <c r="AF11" s="55" t="s">
        <v>81</v>
      </c>
      <c r="AG11" s="55" t="s">
        <v>82</v>
      </c>
    </row>
    <row r="12" spans="1:33" s="12" customFormat="1">
      <c r="E12" s="33" t="s">
        <v>36</v>
      </c>
      <c r="F12" s="33" t="s">
        <v>37</v>
      </c>
      <c r="G12" s="33" t="s">
        <v>38</v>
      </c>
      <c r="H12" s="33" t="s">
        <v>39</v>
      </c>
      <c r="I12" s="33" t="s">
        <v>38</v>
      </c>
      <c r="J12" s="33" t="s">
        <v>39</v>
      </c>
      <c r="L12" s="13"/>
      <c r="N12" s="34"/>
      <c r="O12" s="34" t="s">
        <v>40</v>
      </c>
      <c r="P12" s="34" t="s">
        <v>41</v>
      </c>
      <c r="Q12" s="34" t="s">
        <v>42</v>
      </c>
      <c r="R12" s="35" t="s">
        <v>43</v>
      </c>
      <c r="S12" s="34" t="s">
        <v>39</v>
      </c>
      <c r="T12" s="35" t="s">
        <v>43</v>
      </c>
      <c r="U12" s="34" t="s">
        <v>39</v>
      </c>
      <c r="W12" s="13"/>
    </row>
    <row r="13" spans="1:33" s="12" customFormat="1">
      <c r="E13" s="63" t="s">
        <v>83</v>
      </c>
      <c r="F13" s="36"/>
      <c r="G13" s="27">
        <f t="shared" ref="G13:G14" si="0" xml:space="preserve"> IF( $G$6 = 0, Z13, AA13 )</f>
        <v>116.33</v>
      </c>
      <c r="H13" s="78">
        <f t="shared" ref="H13:H14" si="1" xml:space="preserve"> F13 * G13</f>
        <v>0</v>
      </c>
      <c r="I13" s="27">
        <v>140.68</v>
      </c>
      <c r="J13" s="78">
        <f t="shared" ref="J13:J14" si="2" xml:space="preserve"> F13 * I13</f>
        <v>0</v>
      </c>
      <c r="K13" s="37"/>
      <c r="L13" s="13"/>
      <c r="N13" s="63" t="s">
        <v>45</v>
      </c>
      <c r="O13" s="38"/>
      <c r="P13" s="29">
        <v>87</v>
      </c>
      <c r="Q13" s="65">
        <f xml:space="preserve"> O13 * P13</f>
        <v>0</v>
      </c>
      <c r="R13" s="39">
        <f xml:space="preserve"> IF( $O$15 = 0, $R$25, SUMPRODUCT( $Q$13:$Q$15, $R$20:$R$22 ) / $Q$16 )</f>
        <v>1.5508448461186983</v>
      </c>
      <c r="S13" s="67">
        <f xml:space="preserve"> Q13 * R13</f>
        <v>0</v>
      </c>
      <c r="T13" s="30">
        <v>1.8460000000000001</v>
      </c>
      <c r="U13" s="67">
        <f xml:space="preserve"> $Q13 * T13</f>
        <v>0</v>
      </c>
      <c r="V13" s="37"/>
      <c r="W13" s="13"/>
      <c r="X13" s="37"/>
      <c r="Y13" s="40" t="s">
        <v>83</v>
      </c>
      <c r="Z13" s="41">
        <v>116.33</v>
      </c>
      <c r="AA13" s="41">
        <v>95.34</v>
      </c>
    </row>
    <row r="14" spans="1:33" s="12" customFormat="1">
      <c r="E14" s="63" t="s">
        <v>84</v>
      </c>
      <c r="F14" s="36"/>
      <c r="G14" s="27">
        <f t="shared" si="0"/>
        <v>34.92</v>
      </c>
      <c r="H14" s="78">
        <f t="shared" si="1"/>
        <v>0</v>
      </c>
      <c r="I14" s="27">
        <v>42.23</v>
      </c>
      <c r="J14" s="78">
        <f t="shared" si="2"/>
        <v>0</v>
      </c>
      <c r="K14" s="37"/>
      <c r="L14" s="13"/>
      <c r="N14" s="63" t="s">
        <v>47</v>
      </c>
      <c r="O14" s="38"/>
      <c r="P14" s="29">
        <v>250</v>
      </c>
      <c r="Q14" s="65">
        <f xml:space="preserve"> O14 * P14</f>
        <v>0</v>
      </c>
      <c r="R14" s="39">
        <f xml:space="preserve"> IF( $O$15 = 0, $R$25, SUMPRODUCT( $Q$13:$Q$15, $R$20:$R$22 ) / $Q$16 )</f>
        <v>1.5508448461186983</v>
      </c>
      <c r="S14" s="67">
        <f xml:space="preserve"> Q14 * R14</f>
        <v>0</v>
      </c>
      <c r="T14" s="30">
        <v>2.0019999999999998</v>
      </c>
      <c r="U14" s="67">
        <f xml:space="preserve"> $Q14 * T14</f>
        <v>0</v>
      </c>
      <c r="V14" s="37"/>
      <c r="W14" s="13"/>
      <c r="X14" s="37"/>
      <c r="Y14" s="40" t="s">
        <v>84</v>
      </c>
      <c r="Z14" s="41">
        <v>34.92</v>
      </c>
      <c r="AA14" s="41">
        <v>28.62</v>
      </c>
    </row>
    <row r="15" spans="1:33" s="12" customFormat="1">
      <c r="E15" s="63" t="s">
        <v>85</v>
      </c>
      <c r="F15" s="36"/>
      <c r="G15" s="27">
        <f t="shared" ref="G15:G44" si="3" xml:space="preserve"> IF( $G$6 = 0, Z16, AA16 )</f>
        <v>112.76</v>
      </c>
      <c r="H15" s="78">
        <f t="shared" ref="H15:H44" si="4" xml:space="preserve"> F15 * G15</f>
        <v>0</v>
      </c>
      <c r="I15" s="27">
        <v>137.02000000000001</v>
      </c>
      <c r="J15" s="78">
        <f t="shared" ref="J15:J44" si="5" xml:space="preserve"> F15 * I15</f>
        <v>0</v>
      </c>
      <c r="K15" s="37"/>
      <c r="L15" s="13"/>
      <c r="N15" s="63" t="s">
        <v>86</v>
      </c>
      <c r="O15" s="38"/>
      <c r="P15" s="29">
        <v>50000</v>
      </c>
      <c r="Q15" s="65">
        <f xml:space="preserve"> O15 * P15</f>
        <v>0</v>
      </c>
      <c r="R15" s="39">
        <f xml:space="preserve"> IF( $O$15 = 0, $R$25, SUMPRODUCT( $Q$13:$Q$15, $R$20:$R$22 ) / $Q$16 )</f>
        <v>1.5508448461186983</v>
      </c>
      <c r="S15" s="67">
        <f xml:space="preserve"> Q15 * R15</f>
        <v>0</v>
      </c>
      <c r="T15" s="30">
        <v>1.946</v>
      </c>
      <c r="U15" s="67">
        <f xml:space="preserve"> $Q15 * T15</f>
        <v>0</v>
      </c>
      <c r="V15" s="37"/>
      <c r="W15" s="13"/>
      <c r="X15" s="37"/>
      <c r="Y15" s="40" t="s">
        <v>87</v>
      </c>
      <c r="Z15" s="41">
        <v>81.41</v>
      </c>
      <c r="AA15" s="41">
        <v>66.72</v>
      </c>
    </row>
    <row r="16" spans="1:33" s="12" customFormat="1" ht="15" customHeight="1">
      <c r="E16" s="63" t="s">
        <v>88</v>
      </c>
      <c r="F16" s="36"/>
      <c r="G16" s="27">
        <f t="shared" si="3"/>
        <v>281.22000000000003</v>
      </c>
      <c r="H16" s="78">
        <f t="shared" si="4"/>
        <v>0</v>
      </c>
      <c r="I16" s="27">
        <v>341.74</v>
      </c>
      <c r="J16" s="78">
        <f t="shared" si="5"/>
        <v>0</v>
      </c>
      <c r="K16" s="37"/>
      <c r="L16" s="13"/>
      <c r="N16" s="7" t="s">
        <v>59</v>
      </c>
      <c r="O16" s="7"/>
      <c r="P16" s="7"/>
      <c r="Q16" s="10">
        <f xml:space="preserve"> SUM( Q13:Q15)</f>
        <v>0</v>
      </c>
      <c r="R16" s="7"/>
      <c r="S16" s="10">
        <f xml:space="preserve"> SUM( S13:S15)</f>
        <v>0</v>
      </c>
      <c r="T16" s="7"/>
      <c r="U16" s="10">
        <f xml:space="preserve"> SUM( U13:U15)</f>
        <v>0</v>
      </c>
      <c r="V16" s="37"/>
      <c r="W16" s="13"/>
      <c r="X16" s="37"/>
      <c r="Y16" s="40" t="s">
        <v>85</v>
      </c>
      <c r="Z16" s="41">
        <v>112.76</v>
      </c>
      <c r="AA16" s="41">
        <v>92.32</v>
      </c>
    </row>
    <row r="17" spans="5:33" s="12" customFormat="1" ht="15" customHeight="1">
      <c r="E17" s="63" t="s">
        <v>89</v>
      </c>
      <c r="F17" s="36"/>
      <c r="G17" s="27">
        <f t="shared" si="3"/>
        <v>626.69000000000005</v>
      </c>
      <c r="H17" s="78">
        <f t="shared" si="4"/>
        <v>0</v>
      </c>
      <c r="I17" s="27">
        <v>761.55</v>
      </c>
      <c r="J17" s="78">
        <f t="shared" si="5"/>
        <v>0</v>
      </c>
      <c r="K17" s="37"/>
      <c r="L17" s="13"/>
      <c r="S17" s="42"/>
      <c r="V17" s="37"/>
      <c r="W17" s="13"/>
      <c r="X17" s="37"/>
      <c r="Y17" s="40" t="s">
        <v>88</v>
      </c>
      <c r="Z17" s="41">
        <v>281.22000000000003</v>
      </c>
      <c r="AA17" s="41">
        <v>230.25</v>
      </c>
    </row>
    <row r="18" spans="5:33" s="12" customFormat="1" ht="15" customHeight="1">
      <c r="E18" s="63" t="s">
        <v>90</v>
      </c>
      <c r="F18" s="36"/>
      <c r="G18" s="27">
        <f t="shared" si="3"/>
        <v>1417.95</v>
      </c>
      <c r="H18" s="78">
        <f t="shared" si="4"/>
        <v>0</v>
      </c>
      <c r="I18" s="27">
        <v>1723.07</v>
      </c>
      <c r="J18" s="78">
        <f t="shared" si="5"/>
        <v>0</v>
      </c>
      <c r="K18" s="37"/>
      <c r="L18" s="13"/>
      <c r="N18" s="12" t="s">
        <v>58</v>
      </c>
      <c r="V18" s="37"/>
      <c r="W18" s="13"/>
      <c r="X18" s="37"/>
      <c r="Y18" s="40" t="s">
        <v>89</v>
      </c>
      <c r="Z18" s="41">
        <v>626.69000000000005</v>
      </c>
      <c r="AA18" s="41">
        <v>513.1</v>
      </c>
    </row>
    <row r="19" spans="5:33" s="12" customFormat="1">
      <c r="E19" s="63" t="s">
        <v>91</v>
      </c>
      <c r="F19" s="36"/>
      <c r="G19" s="27">
        <f t="shared" si="3"/>
        <v>2965.83</v>
      </c>
      <c r="H19" s="78">
        <f t="shared" si="4"/>
        <v>0</v>
      </c>
      <c r="I19" s="27">
        <v>3604.04</v>
      </c>
      <c r="J19" s="78">
        <f t="shared" si="5"/>
        <v>0</v>
      </c>
      <c r="K19" s="37"/>
      <c r="L19" s="13"/>
      <c r="V19" s="37"/>
      <c r="W19" s="13"/>
      <c r="X19" s="37"/>
      <c r="Y19" s="40" t="s">
        <v>90</v>
      </c>
      <c r="Z19" s="41">
        <v>1417.95</v>
      </c>
      <c r="AA19" s="41">
        <v>1160.94</v>
      </c>
    </row>
    <row r="20" spans="5:33" s="12" customFormat="1">
      <c r="E20" s="63" t="s">
        <v>92</v>
      </c>
      <c r="F20" s="36"/>
      <c r="G20" s="27">
        <f t="shared" si="3"/>
        <v>6594</v>
      </c>
      <c r="H20" s="78">
        <f t="shared" si="4"/>
        <v>0</v>
      </c>
      <c r="I20" s="27">
        <v>8012.94</v>
      </c>
      <c r="J20" s="78">
        <f t="shared" si="5"/>
        <v>0</v>
      </c>
      <c r="K20" s="37"/>
      <c r="L20" s="13"/>
      <c r="N20" s="70" t="s">
        <v>45</v>
      </c>
      <c r="O20" s="50"/>
      <c r="P20" s="51"/>
      <c r="Q20" s="51"/>
      <c r="R20" s="52">
        <f xml:space="preserve"> IF( $G$7 = 0, IF( $G$6 = 0, AD20, AE20 ), IF( $G$6 = 0, AF20, AG20 ))</f>
        <v>1.5508448461186983</v>
      </c>
      <c r="V20" s="37"/>
      <c r="W20" s="13"/>
      <c r="X20" s="37"/>
      <c r="Y20" s="40" t="s">
        <v>91</v>
      </c>
      <c r="Z20" s="41">
        <v>2965.83</v>
      </c>
      <c r="AA20" s="41">
        <v>2428.2600000000002</v>
      </c>
      <c r="AC20" s="12" t="s">
        <v>45</v>
      </c>
      <c r="AD20" s="43">
        <v>1.5508448461186983</v>
      </c>
      <c r="AE20" s="43">
        <v>1.4148448461186982</v>
      </c>
      <c r="AF20" s="43">
        <v>1.6159655384213696</v>
      </c>
      <c r="AG20" s="43">
        <v>1.4799655384213697</v>
      </c>
    </row>
    <row r="21" spans="5:33" s="12" customFormat="1">
      <c r="E21" s="63" t="s">
        <v>93</v>
      </c>
      <c r="F21" s="36"/>
      <c r="G21" s="27">
        <f t="shared" si="3"/>
        <v>12527.87</v>
      </c>
      <c r="H21" s="78">
        <f t="shared" si="4"/>
        <v>0</v>
      </c>
      <c r="I21" s="27">
        <v>15223.69</v>
      </c>
      <c r="J21" s="78">
        <f t="shared" si="5"/>
        <v>0</v>
      </c>
      <c r="K21" s="37"/>
      <c r="L21" s="13"/>
      <c r="N21" s="70" t="s">
        <v>47</v>
      </c>
      <c r="O21" s="50"/>
      <c r="P21" s="51"/>
      <c r="Q21" s="51"/>
      <c r="R21" s="52">
        <f xml:space="preserve"> IF( $G$7 = 0, IF( $G$6 = 0, AD21, AE21 ), IF( $G$6 = 0, AF21, AG21 ))</f>
        <v>1.5508448461186983</v>
      </c>
      <c r="V21" s="37"/>
      <c r="W21" s="13"/>
      <c r="X21" s="37"/>
      <c r="Y21" s="40" t="s">
        <v>92</v>
      </c>
      <c r="Z21" s="41">
        <v>6594</v>
      </c>
      <c r="AA21" s="41">
        <v>5398.81</v>
      </c>
      <c r="AC21" s="12" t="s">
        <v>47</v>
      </c>
      <c r="AD21" s="43">
        <v>1.5508448461186983</v>
      </c>
      <c r="AE21" s="43">
        <v>1.4148448461186982</v>
      </c>
      <c r="AF21" s="43">
        <v>1.6159655384213696</v>
      </c>
      <c r="AG21" s="43">
        <v>1.4799655384213697</v>
      </c>
    </row>
    <row r="22" spans="5:33" s="12" customFormat="1">
      <c r="E22" s="63" t="s">
        <v>94</v>
      </c>
      <c r="F22" s="36"/>
      <c r="G22" s="27">
        <f t="shared" si="3"/>
        <v>20201.7</v>
      </c>
      <c r="H22" s="78">
        <f t="shared" si="4"/>
        <v>0</v>
      </c>
      <c r="I22" s="27">
        <v>24548.83</v>
      </c>
      <c r="J22" s="78">
        <f t="shared" si="5"/>
        <v>0</v>
      </c>
      <c r="K22" s="37"/>
      <c r="L22" s="13"/>
      <c r="N22" s="70" t="s">
        <v>86</v>
      </c>
      <c r="O22" s="50"/>
      <c r="P22" s="51"/>
      <c r="Q22" s="51"/>
      <c r="R22" s="52">
        <f xml:space="preserve"> IF( $G$7 = 0, IF( $G$6 = 0, AD22, AE22 ), IF( $G$6 = 0, AF22, AG22 ))</f>
        <v>1.7310000000000001</v>
      </c>
      <c r="V22" s="37"/>
      <c r="W22" s="13"/>
      <c r="X22" s="37"/>
      <c r="Y22" s="40" t="s">
        <v>93</v>
      </c>
      <c r="Z22" s="41">
        <v>12527.87</v>
      </c>
      <c r="AA22" s="41">
        <v>10257.129999999999</v>
      </c>
      <c r="AC22" s="12" t="s">
        <v>95</v>
      </c>
      <c r="AD22" s="43">
        <v>1.7310000000000001</v>
      </c>
      <c r="AE22" s="43">
        <v>1.595</v>
      </c>
      <c r="AF22" s="43">
        <v>1.7849999999999999</v>
      </c>
      <c r="AG22" s="43">
        <v>1.649</v>
      </c>
    </row>
    <row r="23" spans="5:33" s="12" customFormat="1">
      <c r="E23" s="63" t="s">
        <v>96</v>
      </c>
      <c r="F23" s="36"/>
      <c r="G23" s="27">
        <f t="shared" si="3"/>
        <v>28956.06</v>
      </c>
      <c r="H23" s="78">
        <f t="shared" si="4"/>
        <v>0</v>
      </c>
      <c r="I23" s="27">
        <v>35187.01</v>
      </c>
      <c r="J23" s="78">
        <f t="shared" si="5"/>
        <v>0</v>
      </c>
      <c r="K23" s="37"/>
      <c r="L23" s="13"/>
      <c r="N23" s="70" t="s">
        <v>97</v>
      </c>
      <c r="O23" s="50"/>
      <c r="P23" s="51"/>
      <c r="Q23" s="51"/>
      <c r="R23" s="52">
        <f xml:space="preserve"> IF( $G$7 = 0, IF( $G$6 = 0, AD23, AE23 ), IF( $G$6 = 0, AF23, AG23 ))</f>
        <v>1.3240000000000001</v>
      </c>
      <c r="V23" s="37"/>
      <c r="W23" s="13"/>
      <c r="X23" s="37"/>
      <c r="Y23" s="40" t="s">
        <v>94</v>
      </c>
      <c r="Z23" s="41">
        <v>20201.7</v>
      </c>
      <c r="AA23" s="41">
        <v>16540.04</v>
      </c>
      <c r="AC23" s="12" t="s">
        <v>98</v>
      </c>
      <c r="AD23" s="43">
        <v>1.3240000000000001</v>
      </c>
      <c r="AE23" s="43">
        <v>1.1879999999999999</v>
      </c>
      <c r="AF23" s="43">
        <v>1.38</v>
      </c>
      <c r="AG23" s="43">
        <v>1.244</v>
      </c>
    </row>
    <row r="24" spans="5:33" s="12" customFormat="1">
      <c r="E24" s="63" t="s">
        <v>99</v>
      </c>
      <c r="F24" s="36"/>
      <c r="G24" s="27">
        <f t="shared" si="3"/>
        <v>50505.22</v>
      </c>
      <c r="H24" s="78">
        <f t="shared" si="4"/>
        <v>0</v>
      </c>
      <c r="I24" s="27">
        <v>61373.25</v>
      </c>
      <c r="J24" s="78">
        <f t="shared" si="5"/>
        <v>0</v>
      </c>
      <c r="K24" s="37"/>
      <c r="L24" s="13"/>
      <c r="N24" s="79" t="s">
        <v>100</v>
      </c>
      <c r="V24" s="37"/>
      <c r="W24" s="13"/>
      <c r="X24" s="37"/>
      <c r="Y24" s="40" t="s">
        <v>96</v>
      </c>
      <c r="Z24" s="41">
        <v>28956.06</v>
      </c>
      <c r="AA24" s="41">
        <v>23707.63</v>
      </c>
    </row>
    <row r="25" spans="5:33" s="12" customFormat="1">
      <c r="E25" s="63" t="s">
        <v>101</v>
      </c>
      <c r="F25" s="36"/>
      <c r="G25" s="27">
        <f t="shared" si="3"/>
        <v>84175.87</v>
      </c>
      <c r="H25" s="78">
        <f t="shared" si="4"/>
        <v>0</v>
      </c>
      <c r="I25" s="27">
        <v>102289.36</v>
      </c>
      <c r="J25" s="78">
        <f t="shared" si="5"/>
        <v>0</v>
      </c>
      <c r="K25" s="37"/>
      <c r="L25" s="13"/>
      <c r="N25" s="70" t="s">
        <v>102</v>
      </c>
      <c r="O25" s="50"/>
      <c r="P25" s="51"/>
      <c r="Q25" s="51"/>
      <c r="R25" s="52">
        <f xml:space="preserve"> IF( $G$7 = 0, IF( $G$6 = 0, AD25, AE25 ), IF( $G$6 = 0, AF25, AG25 ))</f>
        <v>1.5508448461186983</v>
      </c>
      <c r="V25" s="37"/>
      <c r="W25" s="13"/>
      <c r="X25" s="37"/>
      <c r="Y25" s="40" t="s">
        <v>99</v>
      </c>
      <c r="Z25" s="41">
        <v>50505.22</v>
      </c>
      <c r="AA25" s="41">
        <v>41350.9</v>
      </c>
      <c r="AC25" s="12" t="s">
        <v>102</v>
      </c>
      <c r="AD25" s="43">
        <v>1.5508448461186983</v>
      </c>
      <c r="AE25" s="43">
        <v>1.4148448461186982</v>
      </c>
      <c r="AF25" s="43">
        <v>1.6159655384213696</v>
      </c>
      <c r="AG25" s="43">
        <v>1.4799655384213697</v>
      </c>
    </row>
    <row r="26" spans="5:33" s="12" customFormat="1">
      <c r="E26" s="63" t="s">
        <v>103</v>
      </c>
      <c r="F26" s="36"/>
      <c r="G26" s="27">
        <f t="shared" si="3"/>
        <v>117846.46</v>
      </c>
      <c r="H26" s="78">
        <f t="shared" si="4"/>
        <v>0</v>
      </c>
      <c r="I26" s="27">
        <v>143205.4</v>
      </c>
      <c r="J26" s="78">
        <f t="shared" si="5"/>
        <v>0</v>
      </c>
      <c r="K26" s="37"/>
      <c r="L26" s="13"/>
      <c r="V26" s="37"/>
      <c r="W26" s="13"/>
      <c r="X26" s="37"/>
      <c r="Y26" s="40" t="s">
        <v>101</v>
      </c>
      <c r="Z26" s="41">
        <v>84175.87</v>
      </c>
      <c r="AA26" s="41">
        <v>68918.58</v>
      </c>
    </row>
    <row r="27" spans="5:33" s="12" customFormat="1" ht="15" customHeight="1">
      <c r="E27" s="63" t="s">
        <v>104</v>
      </c>
      <c r="F27" s="36"/>
      <c r="G27" s="27">
        <f t="shared" si="3"/>
        <v>151517.09</v>
      </c>
      <c r="H27" s="78">
        <f t="shared" si="4"/>
        <v>0</v>
      </c>
      <c r="I27" s="27">
        <v>184121.49</v>
      </c>
      <c r="J27" s="78">
        <f t="shared" si="5"/>
        <v>0</v>
      </c>
      <c r="K27" s="37"/>
      <c r="L27" s="13"/>
      <c r="N27" s="95" t="s">
        <v>105</v>
      </c>
      <c r="O27" s="99"/>
      <c r="P27" s="103" t="s">
        <v>106</v>
      </c>
      <c r="Q27" s="103" t="s">
        <v>107</v>
      </c>
      <c r="R27" s="103" t="s">
        <v>32</v>
      </c>
      <c r="S27" s="103" t="s">
        <v>33</v>
      </c>
      <c r="T27" s="103" t="s">
        <v>34</v>
      </c>
      <c r="U27" s="103" t="s">
        <v>35</v>
      </c>
      <c r="V27" s="37"/>
      <c r="W27" s="13"/>
      <c r="X27" s="37"/>
      <c r="Y27" s="40" t="s">
        <v>103</v>
      </c>
      <c r="Z27" s="41">
        <v>117846.46</v>
      </c>
      <c r="AA27" s="41">
        <v>96486.2</v>
      </c>
    </row>
    <row r="28" spans="5:33" s="12" customFormat="1">
      <c r="E28" s="63" t="s">
        <v>108</v>
      </c>
      <c r="F28" s="36"/>
      <c r="G28" s="27">
        <f t="shared" si="3"/>
        <v>185187.7</v>
      </c>
      <c r="H28" s="78">
        <f t="shared" si="4"/>
        <v>0</v>
      </c>
      <c r="I28" s="27">
        <v>225037.56</v>
      </c>
      <c r="J28" s="78">
        <f t="shared" si="5"/>
        <v>0</v>
      </c>
      <c r="K28" s="37"/>
      <c r="L28" s="13"/>
      <c r="N28" s="101"/>
      <c r="O28" s="102"/>
      <c r="P28" s="104"/>
      <c r="Q28" s="104"/>
      <c r="R28" s="104"/>
      <c r="S28" s="104"/>
      <c r="T28" s="104"/>
      <c r="U28" s="104"/>
      <c r="V28" s="37"/>
      <c r="W28" s="13"/>
      <c r="X28" s="37"/>
      <c r="Y28" s="40" t="s">
        <v>104</v>
      </c>
      <c r="Z28" s="41">
        <v>151517.09</v>
      </c>
      <c r="AA28" s="41">
        <v>124053.87</v>
      </c>
    </row>
    <row r="29" spans="5:33" s="12" customFormat="1">
      <c r="E29" s="63" t="s">
        <v>109</v>
      </c>
      <c r="F29" s="36"/>
      <c r="G29" s="27">
        <f t="shared" si="3"/>
        <v>218858.96</v>
      </c>
      <c r="H29" s="78">
        <f t="shared" si="4"/>
        <v>0</v>
      </c>
      <c r="I29" s="27">
        <v>265954.40999999997</v>
      </c>
      <c r="J29" s="78">
        <f t="shared" si="5"/>
        <v>0</v>
      </c>
      <c r="K29" s="37"/>
      <c r="L29" s="13"/>
      <c r="N29" s="101"/>
      <c r="O29" s="102"/>
      <c r="P29" s="104"/>
      <c r="Q29" s="104"/>
      <c r="R29" s="104"/>
      <c r="S29" s="104"/>
      <c r="T29" s="104"/>
      <c r="U29" s="104"/>
      <c r="V29" s="37"/>
      <c r="W29" s="13"/>
      <c r="X29" s="37"/>
      <c r="Y29" s="40" t="s">
        <v>108</v>
      </c>
      <c r="Z29" s="41">
        <v>185187.7</v>
      </c>
      <c r="AA29" s="41">
        <v>151621.51999999999</v>
      </c>
      <c r="AC29" s="12" t="s">
        <v>110</v>
      </c>
      <c r="AD29" s="44"/>
      <c r="AE29" s="45"/>
      <c r="AF29" s="46">
        <v>0.36</v>
      </c>
      <c r="AG29" s="46">
        <v>0.22</v>
      </c>
    </row>
    <row r="30" spans="5:33" s="12" customFormat="1">
      <c r="E30" s="63" t="s">
        <v>111</v>
      </c>
      <c r="F30" s="36"/>
      <c r="G30" s="27">
        <f t="shared" si="3"/>
        <v>48.32</v>
      </c>
      <c r="H30" s="78">
        <f t="shared" si="4"/>
        <v>0</v>
      </c>
      <c r="I30" s="27">
        <v>58.72</v>
      </c>
      <c r="J30" s="78">
        <f t="shared" si="5"/>
        <v>0</v>
      </c>
      <c r="K30" s="37"/>
      <c r="L30" s="13"/>
      <c r="N30" s="96"/>
      <c r="O30" s="100"/>
      <c r="P30" s="105"/>
      <c r="Q30" s="105"/>
      <c r="R30" s="105"/>
      <c r="S30" s="105"/>
      <c r="T30" s="105"/>
      <c r="U30" s="105"/>
      <c r="V30" s="37"/>
      <c r="W30" s="13"/>
      <c r="X30" s="37"/>
      <c r="Y30" s="40" t="s">
        <v>109</v>
      </c>
      <c r="Z30" s="41">
        <v>218858.96</v>
      </c>
      <c r="AA30" s="41">
        <v>179189.69</v>
      </c>
      <c r="AC30" s="12" t="s">
        <v>112</v>
      </c>
      <c r="AD30" s="44"/>
      <c r="AE30" s="45"/>
      <c r="AF30" s="46">
        <v>0.49</v>
      </c>
      <c r="AG30" s="46">
        <v>0.36</v>
      </c>
    </row>
    <row r="31" spans="5:33" s="12" customFormat="1">
      <c r="E31" s="63" t="s">
        <v>113</v>
      </c>
      <c r="F31" s="36"/>
      <c r="G31" s="27">
        <f t="shared" si="3"/>
        <v>120.5</v>
      </c>
      <c r="H31" s="78">
        <f t="shared" si="4"/>
        <v>0</v>
      </c>
      <c r="I31" s="27">
        <v>146.43</v>
      </c>
      <c r="J31" s="78">
        <f t="shared" si="5"/>
        <v>0</v>
      </c>
      <c r="K31" s="37"/>
      <c r="L31" s="13"/>
      <c r="N31" s="53"/>
      <c r="O31" s="54"/>
      <c r="P31" s="34" t="s">
        <v>114</v>
      </c>
      <c r="Q31" s="47" t="s">
        <v>115</v>
      </c>
      <c r="R31" s="34" t="s">
        <v>43</v>
      </c>
      <c r="S31" s="34" t="s">
        <v>39</v>
      </c>
      <c r="T31" s="34" t="s">
        <v>43</v>
      </c>
      <c r="U31" s="34" t="s">
        <v>39</v>
      </c>
      <c r="V31" s="37"/>
      <c r="W31" s="13"/>
      <c r="X31" s="37"/>
      <c r="Y31" s="40" t="s">
        <v>111</v>
      </c>
      <c r="Z31" s="41">
        <v>48.32</v>
      </c>
      <c r="AA31" s="41">
        <v>39.56</v>
      </c>
      <c r="AC31" s="12" t="s">
        <v>116</v>
      </c>
      <c r="AD31" s="44"/>
      <c r="AE31" s="45"/>
      <c r="AF31" s="46">
        <v>0.29310000000000003</v>
      </c>
      <c r="AG31" s="46">
        <v>0.29310000000000003</v>
      </c>
    </row>
    <row r="32" spans="5:33" s="12" customFormat="1">
      <c r="E32" s="63" t="s">
        <v>117</v>
      </c>
      <c r="F32" s="36"/>
      <c r="G32" s="27">
        <f t="shared" si="3"/>
        <v>268.54000000000002</v>
      </c>
      <c r="H32" s="78">
        <f t="shared" si="4"/>
        <v>0</v>
      </c>
      <c r="I32" s="27">
        <v>326.33</v>
      </c>
      <c r="J32" s="78">
        <f t="shared" si="5"/>
        <v>0</v>
      </c>
      <c r="K32" s="37"/>
      <c r="L32" s="13"/>
      <c r="N32" s="70" t="s">
        <v>110</v>
      </c>
      <c r="O32" s="80"/>
      <c r="P32" s="81"/>
      <c r="Q32" s="82"/>
      <c r="R32" s="89">
        <f t="shared" ref="R32:R37" si="6" xml:space="preserve"> IF( $G$6 = 0, AF29, AG29 )</f>
        <v>0.36</v>
      </c>
      <c r="S32" s="83">
        <f xml:space="preserve"> P32 * R32</f>
        <v>0</v>
      </c>
      <c r="T32" s="89">
        <v>0.58530000000000004</v>
      </c>
      <c r="U32" s="83">
        <f xml:space="preserve"> P32 * T32</f>
        <v>0</v>
      </c>
      <c r="V32" s="37"/>
      <c r="W32" s="13"/>
      <c r="X32" s="37"/>
      <c r="Y32" s="40" t="s">
        <v>113</v>
      </c>
      <c r="Z32" s="41">
        <v>120.5</v>
      </c>
      <c r="AA32" s="41">
        <v>98.66</v>
      </c>
      <c r="AC32" s="12" t="s">
        <v>118</v>
      </c>
      <c r="AD32" s="44"/>
      <c r="AE32" s="45"/>
      <c r="AF32" s="46">
        <v>8.8999999999999996E-2</v>
      </c>
      <c r="AG32" s="46">
        <v>8.8999999999999996E-2</v>
      </c>
    </row>
    <row r="33" spans="1:33" s="12" customFormat="1">
      <c r="E33" s="63" t="s">
        <v>119</v>
      </c>
      <c r="F33" s="36"/>
      <c r="G33" s="27">
        <f t="shared" si="3"/>
        <v>607.59</v>
      </c>
      <c r="H33" s="78">
        <f t="shared" si="4"/>
        <v>0</v>
      </c>
      <c r="I33" s="27">
        <v>738.33</v>
      </c>
      <c r="J33" s="78">
        <f t="shared" si="5"/>
        <v>0</v>
      </c>
      <c r="K33" s="37"/>
      <c r="L33" s="13"/>
      <c r="N33" s="70" t="s">
        <v>112</v>
      </c>
      <c r="O33" s="80"/>
      <c r="P33" s="81"/>
      <c r="Q33" s="82"/>
      <c r="R33" s="89">
        <f t="shared" si="6"/>
        <v>0.49</v>
      </c>
      <c r="S33" s="83">
        <f xml:space="preserve"> P33 * R33</f>
        <v>0</v>
      </c>
      <c r="T33" s="89">
        <v>0.50109999999999999</v>
      </c>
      <c r="U33" s="83">
        <f xml:space="preserve"> P33 * T33</f>
        <v>0</v>
      </c>
      <c r="V33" s="37"/>
      <c r="W33" s="13"/>
      <c r="X33" s="37"/>
      <c r="Y33" s="40" t="s">
        <v>117</v>
      </c>
      <c r="Z33" s="41">
        <v>268.54000000000002</v>
      </c>
      <c r="AA33" s="41">
        <v>219.87</v>
      </c>
      <c r="AC33" s="12" t="s">
        <v>120</v>
      </c>
      <c r="AD33" s="44"/>
      <c r="AE33" s="45"/>
      <c r="AF33" s="46">
        <v>0.22950000000000001</v>
      </c>
      <c r="AG33" s="46">
        <v>0.22950000000000001</v>
      </c>
    </row>
    <row r="34" spans="1:33" s="12" customFormat="1">
      <c r="E34" s="63" t="s">
        <v>121</v>
      </c>
      <c r="F34" s="36"/>
      <c r="G34" s="27">
        <f t="shared" si="3"/>
        <v>1270.8800000000001</v>
      </c>
      <c r="H34" s="78">
        <f t="shared" si="4"/>
        <v>0</v>
      </c>
      <c r="I34" s="27">
        <v>1544.36</v>
      </c>
      <c r="J34" s="78">
        <f t="shared" si="5"/>
        <v>0</v>
      </c>
      <c r="K34" s="37"/>
      <c r="L34" s="13"/>
      <c r="N34" s="70" t="s">
        <v>116</v>
      </c>
      <c r="O34" s="80"/>
      <c r="P34" s="84">
        <f xml:space="preserve"> $P$32 + $P$33</f>
        <v>0</v>
      </c>
      <c r="Q34" s="82"/>
      <c r="R34" s="89">
        <f t="shared" si="6"/>
        <v>0.29310000000000003</v>
      </c>
      <c r="S34" s="83">
        <f xml:space="preserve"> P34 * R34</f>
        <v>0</v>
      </c>
      <c r="T34" s="89">
        <v>0.30659999999999998</v>
      </c>
      <c r="U34" s="83">
        <f xml:space="preserve"> P34 * T34</f>
        <v>0</v>
      </c>
      <c r="V34" s="37"/>
      <c r="W34" s="13"/>
      <c r="X34" s="37"/>
      <c r="Y34" s="40" t="s">
        <v>119</v>
      </c>
      <c r="Z34" s="41">
        <v>607.59</v>
      </c>
      <c r="AA34" s="41">
        <v>497.46</v>
      </c>
      <c r="AC34" s="12" t="s">
        <v>122</v>
      </c>
      <c r="AD34" s="44"/>
      <c r="AE34" s="45"/>
      <c r="AF34" s="46">
        <v>0.27260000000000001</v>
      </c>
      <c r="AG34" s="46">
        <v>0.27260000000000001</v>
      </c>
    </row>
    <row r="35" spans="1:33" s="12" customFormat="1">
      <c r="E35" s="63" t="s">
        <v>123</v>
      </c>
      <c r="F35" s="36"/>
      <c r="G35" s="27">
        <f t="shared" si="3"/>
        <v>2825.59</v>
      </c>
      <c r="H35" s="78">
        <f t="shared" si="4"/>
        <v>0</v>
      </c>
      <c r="I35" s="27">
        <v>3433.62</v>
      </c>
      <c r="J35" s="78">
        <f t="shared" si="5"/>
        <v>0</v>
      </c>
      <c r="K35" s="37"/>
      <c r="L35" s="13"/>
      <c r="N35" s="70" t="s">
        <v>118</v>
      </c>
      <c r="O35" s="80"/>
      <c r="P35" s="84">
        <f xml:space="preserve"> $P$32 + $P$33</f>
        <v>0</v>
      </c>
      <c r="Q35" s="82"/>
      <c r="R35" s="89">
        <f t="shared" si="6"/>
        <v>8.8999999999999996E-2</v>
      </c>
      <c r="S35" s="83">
        <f xml:space="preserve"> P35 * R35</f>
        <v>0</v>
      </c>
      <c r="T35" s="89">
        <v>8.8999999999999996E-2</v>
      </c>
      <c r="U35" s="83">
        <f xml:space="preserve"> P35 * T35</f>
        <v>0</v>
      </c>
      <c r="V35" s="37"/>
      <c r="W35" s="13"/>
      <c r="X35" s="37"/>
      <c r="Y35" s="40" t="s">
        <v>121</v>
      </c>
      <c r="Z35" s="41">
        <v>1270.8800000000001</v>
      </c>
      <c r="AA35" s="41">
        <v>1040.53</v>
      </c>
    </row>
    <row r="36" spans="1:33" s="12" customFormat="1">
      <c r="E36" s="63" t="s">
        <v>124</v>
      </c>
      <c r="F36" s="36"/>
      <c r="G36" s="27">
        <f t="shared" si="3"/>
        <v>5368.27</v>
      </c>
      <c r="H36" s="78">
        <f t="shared" si="4"/>
        <v>0</v>
      </c>
      <c r="I36" s="27">
        <v>6523.45</v>
      </c>
      <c r="J36" s="78">
        <f t="shared" si="5"/>
        <v>0</v>
      </c>
      <c r="K36" s="37"/>
      <c r="L36" s="13"/>
      <c r="N36" s="70" t="s">
        <v>120</v>
      </c>
      <c r="O36" s="80"/>
      <c r="P36" s="84">
        <f xml:space="preserve"> $P$32 + $P$33</f>
        <v>0</v>
      </c>
      <c r="Q36" s="85"/>
      <c r="R36" s="89">
        <f t="shared" si="6"/>
        <v>0.22950000000000001</v>
      </c>
      <c r="S36" s="83">
        <f xml:space="preserve"> P36 * R36 * ( Q36 / 350 )</f>
        <v>0</v>
      </c>
      <c r="T36" s="89">
        <v>0.24510000000000001</v>
      </c>
      <c r="U36" s="83">
        <f xml:space="preserve"> P36 * T36 * ( Q36 / 350 )</f>
        <v>0</v>
      </c>
      <c r="V36" s="37"/>
      <c r="W36" s="13"/>
      <c r="X36" s="37"/>
      <c r="Y36" s="40" t="s">
        <v>123</v>
      </c>
      <c r="Z36" s="41">
        <v>2825.59</v>
      </c>
      <c r="AA36" s="41">
        <v>2313.44</v>
      </c>
    </row>
    <row r="37" spans="1:33" s="12" customFormat="1">
      <c r="E37" s="63" t="s">
        <v>125</v>
      </c>
      <c r="F37" s="36"/>
      <c r="G37" s="27">
        <f t="shared" si="3"/>
        <v>8656.6</v>
      </c>
      <c r="H37" s="78">
        <f t="shared" si="4"/>
        <v>0</v>
      </c>
      <c r="I37" s="27">
        <v>10519.38</v>
      </c>
      <c r="J37" s="78">
        <f t="shared" si="5"/>
        <v>0</v>
      </c>
      <c r="K37" s="37"/>
      <c r="L37" s="13"/>
      <c r="N37" s="86" t="s">
        <v>122</v>
      </c>
      <c r="O37" s="87"/>
      <c r="P37" s="84">
        <f xml:space="preserve"> $P$32 + $P$33</f>
        <v>0</v>
      </c>
      <c r="Q37" s="88"/>
      <c r="R37" s="89">
        <f t="shared" si="6"/>
        <v>0.27260000000000001</v>
      </c>
      <c r="S37" s="83">
        <f xml:space="preserve"> P37 * R37 * ( Q37 / 230 )</f>
        <v>0</v>
      </c>
      <c r="T37" s="89">
        <v>0.27910000000000001</v>
      </c>
      <c r="U37" s="83">
        <f xml:space="preserve"> P37 * T37 * ( Q37 / 230 )</f>
        <v>0</v>
      </c>
      <c r="V37" s="37"/>
      <c r="W37" s="13"/>
      <c r="X37" s="37"/>
      <c r="Y37" s="40" t="s">
        <v>124</v>
      </c>
      <c r="Z37" s="41">
        <v>5368.27</v>
      </c>
      <c r="AA37" s="41">
        <v>4395.24</v>
      </c>
    </row>
    <row r="38" spans="1:33" s="12" customFormat="1">
      <c r="E38" s="63" t="s">
        <v>126</v>
      </c>
      <c r="F38" s="36"/>
      <c r="G38" s="27">
        <f t="shared" si="3"/>
        <v>12407.9</v>
      </c>
      <c r="H38" s="78">
        <f t="shared" si="4"/>
        <v>0</v>
      </c>
      <c r="I38" s="27">
        <v>15077.91</v>
      </c>
      <c r="J38" s="78">
        <f t="shared" si="5"/>
        <v>0</v>
      </c>
      <c r="K38" s="37"/>
      <c r="L38" s="13"/>
      <c r="N38" s="7" t="s">
        <v>59</v>
      </c>
      <c r="O38" s="7"/>
      <c r="P38" s="48">
        <f xml:space="preserve"> $P$32 + $P$33</f>
        <v>0</v>
      </c>
      <c r="Q38" s="7"/>
      <c r="R38" s="10"/>
      <c r="S38" s="48">
        <f>SUM(S32:S37)</f>
        <v>0</v>
      </c>
      <c r="T38" s="10"/>
      <c r="U38" s="48">
        <f>SUM(U32:U37)</f>
        <v>0</v>
      </c>
      <c r="V38" s="37"/>
      <c r="W38" s="13"/>
      <c r="X38" s="37"/>
      <c r="Y38" s="40" t="s">
        <v>125</v>
      </c>
      <c r="Z38" s="41">
        <v>8656.6</v>
      </c>
      <c r="AA38" s="41">
        <v>7087.55</v>
      </c>
    </row>
    <row r="39" spans="1:33" s="12" customFormat="1">
      <c r="E39" s="63" t="s">
        <v>127</v>
      </c>
      <c r="F39" s="36"/>
      <c r="G39" s="27">
        <f t="shared" si="3"/>
        <v>21641.88</v>
      </c>
      <c r="H39" s="78">
        <f t="shared" si="4"/>
        <v>0</v>
      </c>
      <c r="I39" s="27">
        <v>26298.92</v>
      </c>
      <c r="J39" s="78">
        <f t="shared" si="5"/>
        <v>0</v>
      </c>
      <c r="K39" s="37"/>
      <c r="L39" s="13"/>
      <c r="V39" s="37"/>
      <c r="W39" s="13"/>
      <c r="X39" s="37"/>
      <c r="Y39" s="40" t="s">
        <v>126</v>
      </c>
      <c r="Z39" s="41">
        <v>12407.9</v>
      </c>
      <c r="AA39" s="41">
        <v>10158.9</v>
      </c>
    </row>
    <row r="40" spans="1:33" s="12" customFormat="1">
      <c r="E40" s="63" t="s">
        <v>128</v>
      </c>
      <c r="F40" s="36"/>
      <c r="G40" s="27">
        <f t="shared" si="3"/>
        <v>36070.019999999997</v>
      </c>
      <c r="H40" s="78">
        <f t="shared" si="4"/>
        <v>0</v>
      </c>
      <c r="I40" s="27">
        <v>43831.8</v>
      </c>
      <c r="J40" s="78">
        <f t="shared" si="5"/>
        <v>0</v>
      </c>
      <c r="K40" s="37"/>
      <c r="L40" s="13"/>
      <c r="V40" s="37"/>
      <c r="W40" s="13"/>
      <c r="X40" s="37"/>
      <c r="Y40" s="40" t="s">
        <v>127</v>
      </c>
      <c r="Z40" s="41">
        <v>21641.88</v>
      </c>
      <c r="AA40" s="41">
        <v>17719.18</v>
      </c>
    </row>
    <row r="41" spans="1:33" s="12" customFormat="1">
      <c r="E41" s="63" t="s">
        <v>129</v>
      </c>
      <c r="F41" s="36"/>
      <c r="G41" s="27">
        <f t="shared" si="3"/>
        <v>50498.14</v>
      </c>
      <c r="H41" s="78">
        <f t="shared" si="4"/>
        <v>0</v>
      </c>
      <c r="I41" s="27">
        <v>61364.66</v>
      </c>
      <c r="J41" s="78">
        <f t="shared" si="5"/>
        <v>0</v>
      </c>
      <c r="K41" s="37"/>
      <c r="L41" s="13"/>
      <c r="V41" s="37"/>
      <c r="W41" s="13"/>
      <c r="X41" s="37"/>
      <c r="Y41" s="40" t="s">
        <v>128</v>
      </c>
      <c r="Z41" s="41">
        <v>36070.019999999997</v>
      </c>
      <c r="AA41" s="41">
        <v>29532.15</v>
      </c>
    </row>
    <row r="42" spans="1:33" s="12" customFormat="1">
      <c r="E42" s="63" t="s">
        <v>130</v>
      </c>
      <c r="F42" s="36"/>
      <c r="G42" s="27">
        <f t="shared" si="3"/>
        <v>64926.26</v>
      </c>
      <c r="H42" s="78">
        <f t="shared" si="4"/>
        <v>0</v>
      </c>
      <c r="I42" s="27">
        <v>78897.52</v>
      </c>
      <c r="J42" s="78">
        <f t="shared" si="5"/>
        <v>0</v>
      </c>
      <c r="K42" s="37"/>
      <c r="L42" s="13"/>
      <c r="V42" s="37"/>
      <c r="W42" s="13"/>
      <c r="X42" s="37"/>
      <c r="Y42" s="40" t="s">
        <v>129</v>
      </c>
      <c r="Z42" s="41">
        <v>50498.14</v>
      </c>
      <c r="AA42" s="41">
        <v>41345.1</v>
      </c>
    </row>
    <row r="43" spans="1:33" s="12" customFormat="1">
      <c r="E43" s="63" t="s">
        <v>131</v>
      </c>
      <c r="F43" s="36"/>
      <c r="G43" s="27">
        <f t="shared" si="3"/>
        <v>79354.37</v>
      </c>
      <c r="H43" s="78">
        <f t="shared" si="4"/>
        <v>0</v>
      </c>
      <c r="I43" s="27">
        <v>96430.36</v>
      </c>
      <c r="J43" s="78">
        <f t="shared" si="5"/>
        <v>0</v>
      </c>
      <c r="K43" s="37"/>
      <c r="L43" s="13"/>
      <c r="V43" s="37"/>
      <c r="W43" s="13"/>
      <c r="X43" s="37"/>
      <c r="Y43" s="40" t="s">
        <v>130</v>
      </c>
      <c r="Z43" s="41">
        <v>64926.26</v>
      </c>
      <c r="AA43" s="41">
        <v>53158.06</v>
      </c>
    </row>
    <row r="44" spans="1:33" s="12" customFormat="1">
      <c r="E44" s="63" t="s">
        <v>132</v>
      </c>
      <c r="F44" s="36"/>
      <c r="G44" s="27">
        <f t="shared" si="3"/>
        <v>93782.77</v>
      </c>
      <c r="H44" s="78">
        <f t="shared" si="4"/>
        <v>0</v>
      </c>
      <c r="I44" s="27">
        <v>113963.56</v>
      </c>
      <c r="J44" s="78">
        <f t="shared" si="5"/>
        <v>0</v>
      </c>
      <c r="K44" s="37"/>
      <c r="L44" s="13"/>
      <c r="V44" s="37"/>
      <c r="W44" s="13"/>
      <c r="X44" s="37"/>
      <c r="Y44" s="40" t="s">
        <v>131</v>
      </c>
      <c r="Z44" s="41">
        <v>79354.37</v>
      </c>
      <c r="AA44" s="41">
        <v>64971</v>
      </c>
    </row>
    <row r="45" spans="1:33" s="12" customFormat="1">
      <c r="E45" s="7" t="s">
        <v>59</v>
      </c>
      <c r="F45" s="8">
        <f xml:space="preserve"> SUM( F13:F44)</f>
        <v>0</v>
      </c>
      <c r="G45" s="9"/>
      <c r="H45" s="8">
        <f xml:space="preserve"> SUM( H13:H44)</f>
        <v>0</v>
      </c>
      <c r="I45" s="9"/>
      <c r="J45" s="8">
        <f xml:space="preserve"> SUM( J13:J44)</f>
        <v>0</v>
      </c>
      <c r="K45" s="37"/>
      <c r="L45" s="13"/>
      <c r="V45" s="37"/>
      <c r="W45" s="13"/>
      <c r="X45" s="37"/>
      <c r="Y45" s="40" t="s">
        <v>132</v>
      </c>
      <c r="Z45" s="41">
        <v>93782.77</v>
      </c>
      <c r="AA45" s="41">
        <v>76784.179999999993</v>
      </c>
    </row>
    <row r="46" spans="1:33" s="12" customFormat="1">
      <c r="L46" s="13"/>
      <c r="W46" s="13"/>
    </row>
    <row r="47" spans="1:33" s="12" customFormat="1">
      <c r="A47" s="13"/>
      <c r="B47" s="13"/>
      <c r="C47" s="13"/>
      <c r="D47" s="13" t="s">
        <v>64</v>
      </c>
      <c r="E47" s="13"/>
      <c r="F47" s="13"/>
      <c r="G47" s="13"/>
      <c r="H47" s="13"/>
      <c r="I47" s="13"/>
      <c r="J47" s="13"/>
      <c r="K47" s="13"/>
      <c r="L47" s="13"/>
      <c r="M47" s="13"/>
      <c r="N47" s="13"/>
      <c r="O47" s="13"/>
      <c r="P47" s="13"/>
      <c r="Q47" s="13"/>
      <c r="R47" s="13"/>
      <c r="S47" s="13"/>
      <c r="T47" s="13"/>
      <c r="U47" s="13"/>
      <c r="V47" s="13"/>
      <c r="W47" s="13"/>
      <c r="X47" s="13"/>
    </row>
    <row r="48" spans="1:33" s="12" customFormat="1">
      <c r="O48" s="49"/>
      <c r="P48" s="49"/>
    </row>
    <row r="49" spans="1:24" s="12" customFormat="1" ht="45">
      <c r="E49" s="55" t="s">
        <v>65</v>
      </c>
      <c r="F49" s="14" t="s">
        <v>66</v>
      </c>
      <c r="G49" s="55" t="s">
        <v>67</v>
      </c>
      <c r="H49" s="2" t="s">
        <v>32</v>
      </c>
      <c r="I49" s="55" t="s">
        <v>24</v>
      </c>
      <c r="J49" s="55" t="s">
        <v>68</v>
      </c>
      <c r="K49" s="91" t="s">
        <v>69</v>
      </c>
      <c r="L49" s="91"/>
      <c r="M49" s="91"/>
      <c r="O49" s="49"/>
      <c r="P49" s="49"/>
    </row>
    <row r="50" spans="1:24" s="12" customFormat="1">
      <c r="E50" s="15" t="s">
        <v>36</v>
      </c>
      <c r="F50" s="16" t="s">
        <v>43</v>
      </c>
      <c r="G50" s="15" t="s">
        <v>39</v>
      </c>
      <c r="H50" s="17" t="s">
        <v>43</v>
      </c>
      <c r="I50" s="15" t="s">
        <v>39</v>
      </c>
      <c r="J50" s="15" t="s">
        <v>70</v>
      </c>
      <c r="K50" s="92" t="s">
        <v>70</v>
      </c>
      <c r="L50" s="92"/>
      <c r="M50" s="92"/>
      <c r="O50" s="49"/>
      <c r="P50" s="49"/>
    </row>
    <row r="51" spans="1:24" s="12" customFormat="1">
      <c r="E51" s="63" t="s">
        <v>71</v>
      </c>
      <c r="F51" s="74">
        <f xml:space="preserve"> IFERROR( ( U16 + U38 ) / ( Q16 + P38 ), 0 )</f>
        <v>0</v>
      </c>
      <c r="G51" s="65">
        <f>J45</f>
        <v>0</v>
      </c>
      <c r="H51" s="74">
        <f xml:space="preserve"> IFERROR( ( S16 + S38 ) / ( Q16 + P38 ), 0 )</f>
        <v>0</v>
      </c>
      <c r="I51" s="65">
        <f>H45</f>
        <v>0</v>
      </c>
      <c r="J51" s="75">
        <f xml:space="preserve"> IFERROR( H51 / F51 - 1, 0 )</f>
        <v>0</v>
      </c>
      <c r="K51" s="93">
        <f xml:space="preserve"> IFERROR( ( S16 + S38 + H45 ) / ( U16 + U38 + J45 ) - 1, 0 )</f>
        <v>0</v>
      </c>
      <c r="L51" s="93"/>
      <c r="M51" s="93"/>
      <c r="O51" s="49"/>
      <c r="P51" s="49"/>
    </row>
    <row r="52" spans="1:24" s="12" customFormat="1">
      <c r="O52" s="49"/>
      <c r="P52" s="49"/>
    </row>
    <row r="53" spans="1:24" s="12" customFormat="1">
      <c r="A53" s="13"/>
      <c r="B53" s="13"/>
      <c r="C53" s="13"/>
      <c r="D53" s="13" t="s">
        <v>18</v>
      </c>
      <c r="E53" s="13"/>
      <c r="F53" s="13"/>
      <c r="G53" s="13"/>
      <c r="H53" s="13"/>
      <c r="I53" s="13"/>
      <c r="J53" s="13"/>
      <c r="K53" s="13"/>
      <c r="L53" s="13"/>
      <c r="M53" s="13"/>
      <c r="N53" s="13"/>
      <c r="O53" s="13"/>
      <c r="P53" s="13"/>
      <c r="Q53" s="13"/>
      <c r="R53" s="13"/>
      <c r="S53" s="13"/>
      <c r="T53" s="13"/>
      <c r="U53" s="13"/>
      <c r="V53" s="13"/>
      <c r="W53" s="13"/>
      <c r="X53" s="13"/>
    </row>
    <row r="54" spans="1:24" s="12" customFormat="1"/>
    <row r="55" spans="1:24" s="12" customFormat="1" hidden="1"/>
    <row r="56" spans="1:24" s="12" customFormat="1" hidden="1"/>
    <row r="57" spans="1:24" s="12" customFormat="1" hidden="1"/>
    <row r="58" spans="1:24" s="12" customFormat="1" hidden="1"/>
    <row r="59" spans="1:24" s="12" customFormat="1" hidden="1"/>
    <row r="60" spans="1:24" s="12" customFormat="1" hidden="1"/>
    <row r="61" spans="1:24" s="12" customFormat="1" hidden="1"/>
    <row r="62" spans="1:24" s="12" customFormat="1" hidden="1"/>
    <row r="63" spans="1:24" s="12" customFormat="1" hidden="1"/>
    <row r="72"/>
  </sheetData>
  <mergeCells count="13">
    <mergeCell ref="K51:M51"/>
    <mergeCell ref="R27:R30"/>
    <mergeCell ref="S27:S30"/>
    <mergeCell ref="T27:T30"/>
    <mergeCell ref="U27:U30"/>
    <mergeCell ref="K49:M49"/>
    <mergeCell ref="K50:M50"/>
    <mergeCell ref="E9:J9"/>
    <mergeCell ref="M9:Q9"/>
    <mergeCell ref="N27:N30"/>
    <mergeCell ref="O27:O30"/>
    <mergeCell ref="P27:P30"/>
    <mergeCell ref="Q27:Q3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5BB7EDC5BDE441A23257E4BFEC72B7" ma:contentTypeVersion="3" ma:contentTypeDescription="Create a new document." ma:contentTypeScope="" ma:versionID="9368a88250f2e2dc2fd5ba50cade1361">
  <xsd:schema xmlns:xsd="http://www.w3.org/2001/XMLSchema" xmlns:xs="http://www.w3.org/2001/XMLSchema" xmlns:p="http://schemas.microsoft.com/office/2006/metadata/properties" xmlns:ns2="68df73d0-e9de-41cb-be71-b051de2c1572" targetNamespace="http://schemas.microsoft.com/office/2006/metadata/properties" ma:root="true" ma:fieldsID="a6ab87c389a9abee94bfe6f35bdac5f1" ns2:_="">
    <xsd:import namespace="68df73d0-e9de-41cb-be71-b051de2c157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f73d0-e9de-41cb-be71-b051de2c15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F102E3-AD45-4983-8FD6-2E797CC5BA6E}"/>
</file>

<file path=customXml/itemProps2.xml><?xml version="1.0" encoding="utf-8"?>
<ds:datastoreItem xmlns:ds="http://schemas.openxmlformats.org/officeDocument/2006/customXml" ds:itemID="{CA6EA68A-B3D2-4C23-88CB-8AD660B36833}"/>
</file>

<file path=customXml/itemProps3.xml><?xml version="1.0" encoding="utf-8"?>
<ds:datastoreItem xmlns:ds="http://schemas.openxmlformats.org/officeDocument/2006/customXml" ds:itemID="{8DF54AE3-E6A9-4444-B7E1-0BF8D4738DE7}"/>
</file>

<file path=docProps/app.xml><?xml version="1.0" encoding="utf-8"?>
<Properties xmlns="http://schemas.openxmlformats.org/officeDocument/2006/extended-properties" xmlns:vt="http://schemas.openxmlformats.org/officeDocument/2006/docPropsVTypes">
  <Application>Microsoft Excel Online</Application>
  <Manager/>
  <Company>United Utilities Plc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Cubbin, Joseph</dc:creator>
  <cp:keywords/>
  <dc:description/>
  <cp:lastModifiedBy/>
  <cp:revision/>
  <dcterms:created xsi:type="dcterms:W3CDTF">2019-12-06T08:53:51Z</dcterms:created>
  <dcterms:modified xsi:type="dcterms:W3CDTF">2026-01-27T09:59:04Z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35bea-b470-4850-b735-1c48374a6ec0_Enabled">
    <vt:lpwstr>true</vt:lpwstr>
  </property>
  <property fmtid="{D5CDD505-2E9C-101B-9397-08002B2CF9AE}" pid="3" name="MSIP_Label_5fa35bea-b470-4850-b735-1c48374a6ec0_SetDate">
    <vt:lpwstr>2025-01-13T09:07:09Z</vt:lpwstr>
  </property>
  <property fmtid="{D5CDD505-2E9C-101B-9397-08002B2CF9AE}" pid="4" name="MSIP_Label_5fa35bea-b470-4850-b735-1c48374a6ec0_Method">
    <vt:lpwstr>Privileged</vt:lpwstr>
  </property>
  <property fmtid="{D5CDD505-2E9C-101B-9397-08002B2CF9AE}" pid="5" name="MSIP_Label_5fa35bea-b470-4850-b735-1c48374a6ec0_Name">
    <vt:lpwstr>Internal</vt:lpwstr>
  </property>
  <property fmtid="{D5CDD505-2E9C-101B-9397-08002B2CF9AE}" pid="6" name="MSIP_Label_5fa35bea-b470-4850-b735-1c48374a6ec0_SiteId">
    <vt:lpwstr>fd84ea5f-acd2-4dfc-9b72-abb5d1685310</vt:lpwstr>
  </property>
  <property fmtid="{D5CDD505-2E9C-101B-9397-08002B2CF9AE}" pid="7" name="MSIP_Label_5fa35bea-b470-4850-b735-1c48374a6ec0_ActionId">
    <vt:lpwstr>7100d1d6-42f8-438e-81f9-5a5954db2ab0</vt:lpwstr>
  </property>
  <property fmtid="{D5CDD505-2E9C-101B-9397-08002B2CF9AE}" pid="8" name="MSIP_Label_5fa35bea-b470-4850-b735-1c48374a6ec0_ContentBits">
    <vt:lpwstr>0</vt:lpwstr>
  </property>
  <property fmtid="{D5CDD505-2E9C-101B-9397-08002B2CF9AE}" pid="9" name="ContentTypeId">
    <vt:lpwstr>0x010100F65BB7EDC5BDE441A23257E4BFEC72B7</vt:lpwstr>
  </property>
</Properties>
</file>